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7" i="1"/>
  <c r="D26" s="1"/>
  <c r="D5" s="1"/>
  <c r="E27"/>
  <c r="E26" s="1"/>
  <c r="E5" s="1"/>
  <c r="C26"/>
  <c r="C27"/>
  <c r="D18"/>
  <c r="E18"/>
  <c r="D14"/>
  <c r="E14"/>
  <c r="D10"/>
  <c r="E10"/>
  <c r="E7" l="1"/>
  <c r="D7"/>
  <c r="C18" l="1"/>
  <c r="C14"/>
  <c r="F14" s="1"/>
  <c r="C10"/>
  <c r="C7" l="1"/>
  <c r="C6" s="1"/>
  <c r="C5" s="1"/>
  <c r="F5" s="1"/>
  <c r="F24"/>
  <c r="F29"/>
  <c r="F30"/>
  <c r="F31"/>
  <c r="F27"/>
  <c r="F28"/>
  <c r="F26"/>
  <c r="F21"/>
  <c r="F22"/>
  <c r="F23"/>
  <c r="F18"/>
  <c r="F19"/>
  <c r="F20"/>
  <c r="F7"/>
  <c r="F8"/>
  <c r="F9"/>
  <c r="F10"/>
  <c r="F11"/>
  <c r="F12"/>
  <c r="F13"/>
  <c r="F15"/>
  <c r="F16"/>
  <c r="F17"/>
  <c r="G19"/>
  <c r="G20"/>
  <c r="G21"/>
  <c r="G22"/>
  <c r="G23"/>
  <c r="G18"/>
  <c r="G7"/>
  <c r="G8"/>
  <c r="G9"/>
  <c r="G10"/>
  <c r="G11"/>
  <c r="G12"/>
  <c r="G13"/>
  <c r="G14"/>
  <c r="G15"/>
  <c r="G16"/>
  <c r="G17"/>
  <c r="G6"/>
  <c r="G5"/>
  <c r="F6" l="1"/>
</calcChain>
</file>

<file path=xl/sharedStrings.xml><?xml version="1.0" encoding="utf-8"?>
<sst xmlns="http://schemas.openxmlformats.org/spreadsheetml/2006/main" count="79" uniqueCount="79">
  <si>
    <t>КБК</t>
  </si>
  <si>
    <t>Наименование доходов</t>
  </si>
  <si>
    <t xml:space="preserve">План 2020 г. (решение от 27.11.2019 № 250) </t>
  </si>
  <si>
    <t>Доходы всего:</t>
  </si>
  <si>
    <t>1 00 00000 00 0000 000</t>
  </si>
  <si>
    <t>НАЛОГОВЫЕ И НЕНАЛОГОВЫЕ ДОХОДЫ</t>
  </si>
  <si>
    <t>Перевыполнение плановых назначений обусловлено следующими причинами:</t>
  </si>
  <si>
    <t>НАЛОГОВЫЕ  ДОХОДЫ</t>
  </si>
  <si>
    <t>1 01 02000 01 0000 110</t>
  </si>
  <si>
    <t>Налог на доходы физических лиц</t>
  </si>
  <si>
    <t xml:space="preserve">Перевыполнение плановых назначений обусловлено ростом штатной численности организаций, задействованных в строительстве верфи крупнотоннажного судостроения (ООО «Судостроительный комплекс «Звезда», ООО «Китайская компания»), а также выплатой предприятиями и учреждениями в декабре 2020 года заработной платы за декабрь, срок выплаты которой приходится на первую половину января 2021 года.  </t>
  </si>
  <si>
    <t>1 03 02000 01 0000 110</t>
  </si>
  <si>
    <t>Акцизы по подакцизным товарам (продукции), производимым на территории РФ</t>
  </si>
  <si>
    <t xml:space="preserve">снижением норматива отчислений в бюджет городского округа </t>
  </si>
  <si>
    <t>1 05 00000 00 0000 000</t>
  </si>
  <si>
    <t>НАЛОГИ НА СОВОКУПНЫЙ ДОХОД</t>
  </si>
  <si>
    <t xml:space="preserve">поступлениями от плательщиков авансовых платежей в декабре за 4 квартал 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</si>
  <si>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</si>
  <si>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</si>
  <si>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</si>
  <si>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</si>
  <si>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</si>
  <si>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</si>
  <si>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</si>
  <si>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</si>
  <si>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 xml:space="preserve">с фактической оплатой задолженности прошлых лет по налогу на имущество физических лиц в 2020 году, а так же по основным плательщикам по земельному налогу закончился льготный период (истек трех летний период с месяца включения налогоплательщика в реестр резидентов территории опережающего социально–экономического развития) </t>
  </si>
  <si>
    <t>1 06 01000 04 0000 110</t>
  </si>
  <si>
    <t>Налог на имущество физических лиц</t>
  </si>
  <si>
    <t>1 06 06000 04 0000 110</t>
  </si>
  <si>
    <t>Земельный налог</t>
  </si>
  <si>
    <t>1 08 00000 01 0000 110</t>
  </si>
  <si>
    <t>ГОСУДАРСТВЕННАЯ ПОШЛИНА</t>
  </si>
  <si>
    <t xml:space="preserve">ростом количества дел, рассматриваемых в судах общей юрисдикции в отчетном периоде </t>
  </si>
  <si>
    <t>НЕНАЛОГОВЫЕ ДОХОДЫ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</si>
  <si>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</si>
  <si>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</si>
  <si>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1 12 01000 01 0000 120</t>
  </si>
  <si>
    <t>Платежи при пользовании природными ресурсами</t>
  </si>
  <si>
    <t>1 13 00000 04 0000 130</t>
  </si>
  <si>
    <t>Доходы от оказания платных услуг (работ) и компенсации затрат государства</t>
  </si>
  <si>
    <t xml:space="preserve">поступлением платы за выдачу сведений из информационной системы обслуживания градостроительной деятельности по мере обращения граждан в размере 35 000,00 рублей, а так же незапланированные доходы за услуги по обслуживанию потенциально опасных объектов в размере 26 414,40 рублей </t>
  </si>
  <si>
    <t>1 14 00000 04 0000 400</t>
  </si>
  <si>
    <t>Доходы от продажи материальных и нематериальных активов</t>
  </si>
  <si>
    <t>1 16 0000 01 0000 140</t>
  </si>
  <si>
    <t>Штрафы, санкции, возмещение ущерба</t>
  </si>
  <si>
    <t xml:space="preserve">с поступлениями от денежных взысканий (штрафов), поступающих в счет погашения задолженности, образовавшейся до 1 января 2020 года, подлежащей зачислению в бюджет муниципального образования по нормативам, действующим до 1 января 2020 года, а также с результативной работой администраторов по взысканию задолженности по штрафным санкциям </t>
  </si>
  <si>
    <t>1 17 00000 04 0000 180</t>
  </si>
  <si>
    <t>Прочие неналоговые доходы</t>
  </si>
  <si>
    <t xml:space="preserve">- платой за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</si>
  <si>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</si>
  <si>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</si>
  <si>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</si>
  <si>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</si>
  <si>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 xml:space="preserve">2 02 10000 00 0000 150 </t>
  </si>
  <si>
    <t>Дотации бюджетам субъектов Российской Федерации и муниципальных образований</t>
  </si>
  <si>
    <t xml:space="preserve">2 02 20000 00 0000 150 </t>
  </si>
  <si>
    <t>Субсидии бюджетам бюджетной системы РФ</t>
  </si>
  <si>
    <t xml:space="preserve">2 02 30000 00 0000 150 </t>
  </si>
  <si>
    <t>Субвенции бюджетам бюджетной системы РФ</t>
  </si>
  <si>
    <t xml:space="preserve">2 02 40000 00 0000 150 </t>
  </si>
  <si>
    <t xml:space="preserve">Иные межбюджетные трансферты </t>
  </si>
  <si>
    <t xml:space="preserve">2 19 00000 00 0000 150 </t>
  </si>
  <si>
    <t xml:space="preserve">Возврат остатков субсидий, субвенций и иных межбюджетных трансфертов, имеющих целевое назначение прошлых лет  </t>
  </si>
  <si>
    <t xml:space="preserve">Связано с предоставлением межбюджетных трансфертов в пределах объемов, необходимых для оплаты принятых денежных обязательств
</t>
  </si>
  <si>
    <t xml:space="preserve">Возврат неиспользованных средств субвенций
</t>
  </si>
  <si>
    <t>Исполнение на 01.01.2021</t>
  </si>
  <si>
    <t>Информация по исполнению бюджта городского округа Большой Камень по состоянию на 01.01.2021</t>
  </si>
  <si>
    <t>% исполнения уточненного плана</t>
  </si>
  <si>
    <t>% исполнения первоначального плана</t>
  </si>
  <si>
    <t>Уточненный план (решение от 03.12.2020 № 361)</t>
  </si>
  <si>
    <r>
      <t>поступлением незапланированных доходов от компенсации стоимости вырубаемых, пересаживаемых или жестко обрезаемых деревьев и кустарников в черте городского округа. Разрешения на вырубку деревьев выдаются по мере поступления заявлений от граждан (организаций) и спланировать их изначально не представляется возможным;</t>
    </r>
    <r>
      <rPr>
        <sz val="8"/>
        <rFont val="Times New Roman"/>
        <family val="1"/>
        <charset val="204"/>
      </rPr>
      <t xml:space="preserve"> </t>
    </r>
  </si>
  <si>
    <t xml:space="preserve">Перевыполнение плановых показателей обусловлено по ниже указанным причинам:
</t>
  </si>
  <si>
    <t>руб.</t>
  </si>
  <si>
    <t xml:space="preserve">в связи с приведением в  июле 2020 года плановых показателей в соответствие  с приказом Роспотребнадзора от 28.11.2019 № 771 " Об утверждении методики прогнозирования поступлений доходов в бюджеты бюджетной системы Российской Федерации, администрирование которых осуществляет Федеральная служба по надзору в сфере природопользования" </t>
  </si>
  <si>
    <t>в апреле 2020 года в налоговую инспекцию была сдана декларация плательщиком ООО «РК «Новый Мир» за 2019 год с начислениями на сумму 51 420 тыс. руб.;</t>
  </si>
  <si>
    <t xml:space="preserve">с 2021 года  система налогообложения в виде единого налога на вмененный доход отменена, в следствии чего значительная часть индивидуальных предпринимателей, применяющих ранее систему налогообложения в виде единого налога на вмененный доход перешли на патентную систему налогообложения. </t>
  </si>
  <si>
    <t>фактическое поступление дебиторской задолженности арендаторами; уточнением платежа по соглашениям об установлении сервитута; задолженностью по платежам за найм жилых помещений; оплата договоров аренды, заключенных в 2019 году  с ООО «Расчетный центр», ТСЖ «Чайка», ООО «Ваш партнер», ИП Шевченко Ю.А., ООО «МДМ Брокер», ООО «Атеста», а так же договоров с ООО «ТЭСК», заключенных в 2020 году.</t>
  </si>
  <si>
    <t xml:space="preserve">с поступлением незапланированных доходов (от продажи земельных участков) , которые имеют заявительный характер </t>
  </si>
  <si>
    <t>Причины отклонений между первоначально утвержденными показателями и их фактическими значениями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</si>
</sst>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Cambria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8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wrapText="1" readingOrder="1"/>
    </xf>
    <xf numFmtId="4" fontId="1" fillId="0" borderId="8" xfId="0" applyNumberFormat="1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wrapText="1" readingOrder="1"/>
    </xf>
    <xf numFmtId="4" fontId="4" fillId="0" borderId="8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wrapText="1" readingOrder="1"/>
    </xf>
    <xf numFmtId="4" fontId="3" fillId="0" borderId="1" xfId="0" applyNumberFormat="1" applyFont="1" applyBorder="1" applyAlignment="1">
      <alignment horizontal="center" vertical="center" wrapText="1" readingOrder="1"/>
    </xf>
    <xf numFmtId="0" fontId="3" fillId="0" borderId="8" xfId="0" applyFont="1" applyBorder="1" applyAlignment="1">
      <alignment horizontal="center" vertical="center" wrapText="1" readingOrder="1"/>
    </xf>
    <xf numFmtId="4" fontId="3" fillId="0" borderId="8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0" fillId="0" borderId="0" xfId="0" applyBorder="1"/>
    <xf numFmtId="0" fontId="3" fillId="0" borderId="1" xfId="0" applyFont="1" applyBorder="1" applyAlignment="1">
      <alignment horizontal="left" vertical="center" wrapText="1" readingOrder="1"/>
    </xf>
    <xf numFmtId="4" fontId="4" fillId="0" borderId="12" xfId="0" applyNumberFormat="1" applyFont="1" applyBorder="1" applyAlignment="1">
      <alignment horizontal="center" vertical="center" wrapText="1" readingOrder="1"/>
    </xf>
    <xf numFmtId="4" fontId="3" fillId="0" borderId="12" xfId="0" applyNumberFormat="1" applyFont="1" applyBorder="1" applyAlignment="1">
      <alignment horizontal="center" vertical="center" wrapText="1" readingOrder="1"/>
    </xf>
    <xf numFmtId="0" fontId="7" fillId="0" borderId="0" xfId="1" applyNumberFormat="1" applyFont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4" fontId="2" fillId="0" borderId="12" xfId="0" applyNumberFormat="1" applyFont="1" applyBorder="1" applyAlignment="1">
      <alignment horizontal="center" vertical="center" wrapText="1" readingOrder="1"/>
    </xf>
    <xf numFmtId="4" fontId="1" fillId="0" borderId="12" xfId="0" applyNumberFormat="1" applyFont="1" applyBorder="1" applyAlignment="1">
      <alignment horizontal="center" vertical="center" wrapText="1" readingOrder="1"/>
    </xf>
    <xf numFmtId="4" fontId="3" fillId="0" borderId="12" xfId="0" applyNumberFormat="1" applyFont="1" applyBorder="1" applyAlignment="1">
      <alignment horizontal="center" vertical="center" wrapText="1" readingOrder="1"/>
    </xf>
    <xf numFmtId="4" fontId="2" fillId="0" borderId="17" xfId="0" applyNumberFormat="1" applyFont="1" applyBorder="1" applyAlignment="1">
      <alignment horizontal="center" vertical="center" wrapText="1" readingOrder="1"/>
    </xf>
    <xf numFmtId="4" fontId="1" fillId="0" borderId="17" xfId="0" applyNumberFormat="1" applyFont="1" applyBorder="1" applyAlignment="1">
      <alignment horizontal="center" vertical="center" wrapText="1" readingOrder="1"/>
    </xf>
    <xf numFmtId="4" fontId="3" fillId="0" borderId="17" xfId="0" applyNumberFormat="1" applyFont="1" applyFill="1" applyBorder="1" applyAlignment="1">
      <alignment horizontal="center" vertical="center" wrapText="1" readingOrder="1"/>
    </xf>
    <xf numFmtId="4" fontId="5" fillId="0" borderId="17" xfId="0" applyNumberFormat="1" applyFont="1" applyBorder="1" applyAlignment="1">
      <alignment horizontal="center" vertical="center"/>
    </xf>
    <xf numFmtId="0" fontId="1" fillId="0" borderId="0" xfId="1" applyNumberFormat="1" applyFont="1" applyAlignment="1" applyProtection="1">
      <alignment horizontal="right" wrapText="1"/>
    </xf>
    <xf numFmtId="0" fontId="9" fillId="0" borderId="0" xfId="0" applyFont="1" applyBorder="1" applyAlignment="1">
      <alignment horizontal="left" vertical="center" wrapText="1" readingOrder="1"/>
    </xf>
    <xf numFmtId="0" fontId="8" fillId="0" borderId="0" xfId="0" applyFont="1"/>
    <xf numFmtId="0" fontId="8" fillId="0" borderId="0" xfId="0" applyFont="1" applyBorder="1"/>
    <xf numFmtId="0" fontId="8" fillId="0" borderId="12" xfId="0" applyFont="1" applyBorder="1"/>
    <xf numFmtId="0" fontId="10" fillId="0" borderId="0" xfId="0" applyFont="1" applyBorder="1" applyAlignment="1">
      <alignment horizontal="left" vertical="center" wrapText="1" readingOrder="1"/>
    </xf>
    <xf numFmtId="0" fontId="12" fillId="0" borderId="12" xfId="0" applyFont="1" applyBorder="1" applyAlignment="1">
      <alignment horizontal="left" vertical="center" wrapText="1" readingOrder="1"/>
    </xf>
    <xf numFmtId="0" fontId="13" fillId="0" borderId="12" xfId="0" applyFont="1" applyBorder="1" applyAlignment="1">
      <alignment horizontal="left" vertical="center" wrapText="1" readingOrder="1"/>
    </xf>
    <xf numFmtId="0" fontId="13" fillId="0" borderId="4" xfId="0" applyFont="1" applyBorder="1" applyAlignment="1">
      <alignment vertical="center" wrapText="1" readingOrder="1"/>
    </xf>
    <xf numFmtId="0" fontId="13" fillId="0" borderId="5" xfId="0" applyFont="1" applyBorder="1" applyAlignment="1">
      <alignment vertical="center" wrapText="1" readingOrder="1"/>
    </xf>
    <xf numFmtId="0" fontId="13" fillId="0" borderId="10" xfId="0" applyFont="1" applyBorder="1" applyAlignment="1">
      <alignment vertical="center" wrapText="1" readingOrder="1"/>
    </xf>
    <xf numFmtId="0" fontId="13" fillId="0" borderId="11" xfId="0" applyFont="1" applyBorder="1" applyAlignment="1">
      <alignment vertical="center" wrapText="1" readingOrder="1"/>
    </xf>
    <xf numFmtId="0" fontId="13" fillId="0" borderId="12" xfId="0" applyFont="1" applyBorder="1" applyAlignment="1">
      <alignment horizontal="left" vertical="center" wrapText="1"/>
    </xf>
    <xf numFmtId="4" fontId="14" fillId="0" borderId="8" xfId="0" applyNumberFormat="1" applyFont="1" applyBorder="1" applyAlignment="1">
      <alignment horizontal="center" vertical="center" wrapText="1" readingOrder="1"/>
    </xf>
    <xf numFmtId="4" fontId="12" fillId="0" borderId="8" xfId="0" applyNumberFormat="1" applyFont="1" applyBorder="1" applyAlignment="1">
      <alignment horizontal="center" vertical="center" wrapText="1" readingOrder="1"/>
    </xf>
    <xf numFmtId="4" fontId="15" fillId="0" borderId="8" xfId="0" applyNumberFormat="1" applyFont="1" applyBorder="1" applyAlignment="1">
      <alignment horizontal="center" vertical="center" wrapText="1" readingOrder="1"/>
    </xf>
    <xf numFmtId="4" fontId="15" fillId="0" borderId="1" xfId="0" applyNumberFormat="1" applyFont="1" applyBorder="1" applyAlignment="1">
      <alignment horizontal="center" vertical="center" wrapText="1" readingOrder="1"/>
    </xf>
    <xf numFmtId="4" fontId="13" fillId="0" borderId="1" xfId="0" applyNumberFormat="1" applyFont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 wrapText="1" readingOrder="1"/>
    </xf>
    <xf numFmtId="4" fontId="13" fillId="0" borderId="8" xfId="0" applyNumberFormat="1" applyFont="1" applyBorder="1" applyAlignment="1">
      <alignment horizontal="center" vertical="center" wrapText="1" readingOrder="1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4" fontId="3" fillId="0" borderId="18" xfId="0" applyNumberFormat="1" applyFont="1" applyBorder="1" applyAlignment="1">
      <alignment horizontal="center" vertical="center" wrapText="1" readingOrder="1"/>
    </xf>
    <xf numFmtId="4" fontId="3" fillId="0" borderId="19" xfId="0" applyNumberFormat="1" applyFont="1" applyBorder="1" applyAlignment="1">
      <alignment horizontal="center" vertical="center" wrapText="1" readingOrder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 readingOrder="1"/>
    </xf>
    <xf numFmtId="0" fontId="13" fillId="0" borderId="9" xfId="0" applyFont="1" applyBorder="1" applyAlignment="1">
      <alignment horizontal="left" vertical="center" wrapText="1" readingOrder="1"/>
    </xf>
    <xf numFmtId="0" fontId="10" fillId="0" borderId="0" xfId="0" applyFont="1" applyBorder="1" applyAlignment="1">
      <alignment horizontal="left" vertical="center" wrapText="1" readingOrder="1"/>
    </xf>
    <xf numFmtId="0" fontId="13" fillId="0" borderId="13" xfId="0" applyFont="1" applyBorder="1" applyAlignment="1">
      <alignment horizontal="left" vertical="center" wrapText="1" readingOrder="1"/>
    </xf>
    <xf numFmtId="0" fontId="13" fillId="0" borderId="15" xfId="0" applyFont="1" applyBorder="1" applyAlignment="1">
      <alignment horizontal="left" vertical="center" wrapText="1" readingOrder="1"/>
    </xf>
    <xf numFmtId="0" fontId="13" fillId="0" borderId="14" xfId="0" applyFont="1" applyBorder="1" applyAlignment="1">
      <alignment horizontal="left" vertical="center" wrapText="1" readingOrder="1"/>
    </xf>
    <xf numFmtId="4" fontId="1" fillId="0" borderId="13" xfId="0" applyNumberFormat="1" applyFont="1" applyBorder="1" applyAlignment="1">
      <alignment horizontal="center" vertical="center" wrapText="1" readingOrder="1"/>
    </xf>
    <xf numFmtId="4" fontId="1" fillId="0" borderId="14" xfId="0" applyNumberFormat="1" applyFont="1" applyBorder="1" applyAlignment="1">
      <alignment horizontal="center" vertical="center" wrapText="1" readingOrder="1"/>
    </xf>
    <xf numFmtId="0" fontId="7" fillId="0" borderId="0" xfId="1" applyNumberFormat="1" applyFont="1" applyAlignment="1" applyProtection="1">
      <alignment horizontal="center" vertical="center" wrapText="1"/>
    </xf>
    <xf numFmtId="0" fontId="9" fillId="0" borderId="0" xfId="0" applyFont="1" applyBorder="1" applyAlignment="1">
      <alignment horizontal="left" vertical="center" wrapText="1" readingOrder="1"/>
    </xf>
    <xf numFmtId="0" fontId="12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9" fillId="0" borderId="21" xfId="0" applyFont="1" applyBorder="1" applyAlignment="1">
      <alignment horizontal="left" vertical="center" wrapText="1" readingOrder="1"/>
    </xf>
    <xf numFmtId="0" fontId="9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3" fillId="0" borderId="3" xfId="0" applyFont="1" applyBorder="1" applyAlignment="1">
      <alignment horizontal="left" vertical="center" wrapText="1" readingOrder="1"/>
    </xf>
    <xf numFmtId="4" fontId="13" fillId="0" borderId="2" xfId="0" applyNumberFormat="1" applyFont="1" applyBorder="1" applyAlignment="1">
      <alignment horizontal="center" vertical="center" wrapText="1" readingOrder="1"/>
    </xf>
    <xf numFmtId="4" fontId="13" fillId="0" borderId="3" xfId="0" applyNumberFormat="1" applyFont="1" applyBorder="1" applyAlignment="1">
      <alignment horizontal="center" vertical="center" wrapText="1" readingOrder="1"/>
    </xf>
    <xf numFmtId="4" fontId="3" fillId="0" borderId="2" xfId="0" applyNumberFormat="1" applyFont="1" applyBorder="1" applyAlignment="1">
      <alignment horizontal="center" vertical="center" wrapText="1" readingOrder="1"/>
    </xf>
    <xf numFmtId="4" fontId="3" fillId="0" borderId="20" xfId="0" applyNumberFormat="1" applyFont="1" applyBorder="1" applyAlignment="1">
      <alignment horizontal="center" vertical="center" wrapText="1" readingOrder="1"/>
    </xf>
    <xf numFmtId="4" fontId="3" fillId="0" borderId="4" xfId="0" applyNumberFormat="1" applyFont="1" applyBorder="1" applyAlignment="1">
      <alignment horizontal="center" vertical="center" wrapText="1" readingOrder="1"/>
    </xf>
    <xf numFmtId="4" fontId="3" fillId="0" borderId="6" xfId="0" applyNumberFormat="1" applyFont="1" applyBorder="1" applyAlignment="1">
      <alignment horizontal="center" vertical="center" wrapText="1" readingOrder="1"/>
    </xf>
  </cellXfs>
  <cellStyles count="2">
    <cellStyle name="xl24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M5" sqref="M5"/>
    </sheetView>
  </sheetViews>
  <sheetFormatPr defaultRowHeight="15"/>
  <cols>
    <col min="1" max="1" width="20.7109375" customWidth="1"/>
    <col min="2" max="2" width="27.42578125" customWidth="1"/>
    <col min="3" max="3" width="16.42578125" customWidth="1"/>
    <col min="4" max="4" width="15.7109375" customWidth="1"/>
    <col min="5" max="5" width="13.28515625" customWidth="1"/>
    <col min="6" max="6" width="14.7109375" customWidth="1"/>
    <col min="7" max="7" width="10.7109375" customWidth="1"/>
    <col min="8" max="8" width="42.85546875" customWidth="1"/>
    <col min="9" max="9" width="0.140625" customWidth="1"/>
  </cols>
  <sheetData>
    <row r="1" spans="1:13">
      <c r="K1" s="20"/>
      <c r="L1" s="20"/>
    </row>
    <row r="2" spans="1:13" ht="27.75" customHeight="1">
      <c r="A2" s="70" t="s">
        <v>66</v>
      </c>
      <c r="B2" s="70"/>
      <c r="C2" s="70"/>
      <c r="D2" s="70"/>
      <c r="E2" s="70"/>
      <c r="F2" s="70"/>
      <c r="G2" s="70"/>
      <c r="H2" s="70"/>
      <c r="I2" s="70"/>
      <c r="J2" s="70"/>
      <c r="K2" s="19"/>
      <c r="L2" s="19"/>
      <c r="M2" s="19"/>
    </row>
    <row r="3" spans="1:13" ht="17.25" customHeight="1">
      <c r="A3" s="24"/>
      <c r="B3" s="24"/>
      <c r="C3" s="24"/>
      <c r="D3" s="24"/>
      <c r="E3" s="24"/>
      <c r="F3" s="24"/>
      <c r="G3" s="24"/>
      <c r="H3" s="36" t="s">
        <v>72</v>
      </c>
      <c r="I3" s="24"/>
      <c r="J3" s="24"/>
      <c r="K3" s="19"/>
      <c r="L3" s="19"/>
      <c r="M3" s="19"/>
    </row>
    <row r="4" spans="1:13" ht="47.25" customHeight="1">
      <c r="A4" s="25" t="s">
        <v>0</v>
      </c>
      <c r="B4" s="25" t="s">
        <v>1</v>
      </c>
      <c r="C4" s="25" t="s">
        <v>2</v>
      </c>
      <c r="D4" s="25" t="s">
        <v>69</v>
      </c>
      <c r="E4" s="26" t="s">
        <v>65</v>
      </c>
      <c r="F4" s="28" t="s">
        <v>68</v>
      </c>
      <c r="G4" s="27" t="s">
        <v>67</v>
      </c>
      <c r="H4" s="27" t="s">
        <v>78</v>
      </c>
      <c r="J4" s="19"/>
      <c r="K4" s="19"/>
      <c r="L4" s="19"/>
      <c r="M4" s="19"/>
    </row>
    <row r="5" spans="1:13">
      <c r="A5" s="1"/>
      <c r="B5" s="3" t="s">
        <v>3</v>
      </c>
      <c r="C5" s="49">
        <f>C6+C26</f>
        <v>1548091488.6099999</v>
      </c>
      <c r="D5" s="49">
        <f t="shared" ref="D5:E5" si="0">D6+D26</f>
        <v>2139871438.71</v>
      </c>
      <c r="E5" s="49">
        <f t="shared" si="0"/>
        <v>2135006335.8699999</v>
      </c>
      <c r="F5" s="29">
        <f>E5/C5*100</f>
        <v>137.91215516513037</v>
      </c>
      <c r="G5" s="32">
        <f>E5/D5*100</f>
        <v>99.772645087364083</v>
      </c>
      <c r="H5" s="27"/>
      <c r="I5" s="37"/>
      <c r="J5" s="37"/>
      <c r="K5" s="37"/>
      <c r="L5" s="37"/>
      <c r="M5" s="38"/>
    </row>
    <row r="6" spans="1:13" ht="24" customHeight="1">
      <c r="A6" s="3" t="s">
        <v>4</v>
      </c>
      <c r="B6" s="16" t="s">
        <v>5</v>
      </c>
      <c r="C6" s="49">
        <f>C7+C18</f>
        <v>714285549.6099999</v>
      </c>
      <c r="D6" s="2">
        <v>852821644.30999994</v>
      </c>
      <c r="E6" s="2">
        <v>920105756.40999997</v>
      </c>
      <c r="F6" s="30">
        <f t="shared" ref="F6:F24" si="1">E6/C6*100</f>
        <v>128.8148355951451</v>
      </c>
      <c r="G6" s="33">
        <f>E6/D6*100</f>
        <v>107.8895877642081</v>
      </c>
      <c r="H6" s="42" t="s">
        <v>6</v>
      </c>
      <c r="I6" s="37"/>
      <c r="J6" s="37"/>
      <c r="K6" s="37"/>
      <c r="L6" s="37"/>
      <c r="M6" s="39"/>
    </row>
    <row r="7" spans="1:13">
      <c r="A7" s="3"/>
      <c r="B7" s="4" t="s">
        <v>7</v>
      </c>
      <c r="C7" s="49">
        <f>C8+C9+C10+C14+C17</f>
        <v>659844629.79999995</v>
      </c>
      <c r="D7" s="49">
        <f t="shared" ref="D7:E7" si="2">D8+D9+D10+D14+D17</f>
        <v>785563430.27999997</v>
      </c>
      <c r="E7" s="49">
        <f t="shared" si="2"/>
        <v>840021241.49000001</v>
      </c>
      <c r="F7" s="30">
        <f t="shared" si="1"/>
        <v>127.30591468852477</v>
      </c>
      <c r="G7" s="33">
        <f t="shared" ref="G7:G23" si="3">E7/D7*100</f>
        <v>106.93232514535325</v>
      </c>
      <c r="H7" s="40"/>
      <c r="I7" s="76"/>
      <c r="J7" s="76"/>
      <c r="K7" s="76"/>
      <c r="L7" s="76"/>
      <c r="M7" s="76"/>
    </row>
    <row r="8" spans="1:13" ht="96" customHeight="1">
      <c r="A8" s="5" t="s">
        <v>8</v>
      </c>
      <c r="B8" s="16" t="s">
        <v>9</v>
      </c>
      <c r="C8" s="49">
        <v>562006000</v>
      </c>
      <c r="D8" s="2">
        <v>637511000</v>
      </c>
      <c r="E8" s="2">
        <v>677957505.73000002</v>
      </c>
      <c r="F8" s="30">
        <f t="shared" si="1"/>
        <v>120.6317202538763</v>
      </c>
      <c r="G8" s="33">
        <f t="shared" si="3"/>
        <v>106.34444044573348</v>
      </c>
      <c r="H8" s="42" t="s">
        <v>10</v>
      </c>
      <c r="I8" s="37"/>
      <c r="J8" s="37"/>
      <c r="K8" s="37"/>
      <c r="L8" s="37"/>
      <c r="M8" s="39"/>
    </row>
    <row r="9" spans="1:13" ht="31.5">
      <c r="A9" s="5" t="s">
        <v>11</v>
      </c>
      <c r="B9" s="16" t="s">
        <v>12</v>
      </c>
      <c r="C9" s="49">
        <v>12491629.800000001</v>
      </c>
      <c r="D9" s="2">
        <v>12884430.279999999</v>
      </c>
      <c r="E9" s="2">
        <v>11505777.18</v>
      </c>
      <c r="F9" s="30">
        <f t="shared" si="1"/>
        <v>92.107894359789626</v>
      </c>
      <c r="G9" s="33">
        <f t="shared" si="3"/>
        <v>89.299852069206125</v>
      </c>
      <c r="H9" s="42" t="s">
        <v>13</v>
      </c>
      <c r="I9" s="37"/>
      <c r="J9" s="37"/>
      <c r="K9" s="37"/>
      <c r="L9" s="37"/>
      <c r="M9" s="39"/>
    </row>
    <row r="10" spans="1:13" ht="22.5">
      <c r="A10" s="3" t="s">
        <v>14</v>
      </c>
      <c r="B10" s="4" t="s">
        <v>15</v>
      </c>
      <c r="C10" s="49">
        <f>C11+C12+C13</f>
        <v>47505000</v>
      </c>
      <c r="D10" s="49">
        <f t="shared" ref="D10:E10" si="4">D11+D12+D13</f>
        <v>71900000</v>
      </c>
      <c r="E10" s="49">
        <f t="shared" si="4"/>
        <v>78289183.239999995</v>
      </c>
      <c r="F10" s="30">
        <f t="shared" si="1"/>
        <v>164.80198555941479</v>
      </c>
      <c r="G10" s="33">
        <f t="shared" si="3"/>
        <v>108.88620756606397</v>
      </c>
      <c r="H10" s="56"/>
      <c r="I10" s="75"/>
      <c r="J10" s="71"/>
      <c r="K10" s="71"/>
      <c r="L10" s="71"/>
      <c r="M10" s="71"/>
    </row>
    <row r="11" spans="1:13" ht="22.5">
      <c r="A11" s="5" t="s">
        <v>17</v>
      </c>
      <c r="B11" s="17" t="s">
        <v>18</v>
      </c>
      <c r="C11" s="50">
        <v>20000000</v>
      </c>
      <c r="D11" s="7">
        <v>20000000</v>
      </c>
      <c r="E11" s="7">
        <v>21723839.629999999</v>
      </c>
      <c r="F11" s="30">
        <f t="shared" si="1"/>
        <v>108.61919814999999</v>
      </c>
      <c r="G11" s="33">
        <f t="shared" si="3"/>
        <v>108.61919814999999</v>
      </c>
      <c r="H11" s="57" t="s">
        <v>16</v>
      </c>
      <c r="I11" s="75"/>
      <c r="J11" s="71"/>
      <c r="K11" s="71"/>
      <c r="L11" s="71"/>
      <c r="M11" s="71"/>
    </row>
    <row r="12" spans="1:13" ht="33.75">
      <c r="A12" s="5" t="s">
        <v>19</v>
      </c>
      <c r="B12" s="6" t="s">
        <v>20</v>
      </c>
      <c r="C12" s="50">
        <v>27365000</v>
      </c>
      <c r="D12" s="7">
        <v>51400000</v>
      </c>
      <c r="E12" s="7">
        <v>55970865.310000002</v>
      </c>
      <c r="F12" s="30">
        <f t="shared" si="1"/>
        <v>204.5344977526037</v>
      </c>
      <c r="G12" s="33">
        <f t="shared" si="3"/>
        <v>108.89273406614785</v>
      </c>
      <c r="H12" s="57" t="s">
        <v>74</v>
      </c>
      <c r="I12" s="75"/>
      <c r="J12" s="71"/>
      <c r="K12" s="71"/>
      <c r="L12" s="71"/>
      <c r="M12" s="71"/>
    </row>
    <row r="13" spans="1:13" ht="67.5">
      <c r="A13" s="5" t="s">
        <v>21</v>
      </c>
      <c r="B13" s="17" t="s">
        <v>22</v>
      </c>
      <c r="C13" s="50">
        <v>140000</v>
      </c>
      <c r="D13" s="7">
        <v>500000</v>
      </c>
      <c r="E13" s="7">
        <v>594478.30000000005</v>
      </c>
      <c r="F13" s="30">
        <f t="shared" si="1"/>
        <v>424.62735714285714</v>
      </c>
      <c r="G13" s="33">
        <f t="shared" si="3"/>
        <v>118.89566000000001</v>
      </c>
      <c r="H13" s="57" t="s">
        <v>75</v>
      </c>
      <c r="I13" s="75"/>
      <c r="J13" s="71"/>
      <c r="K13" s="71"/>
      <c r="L13" s="71"/>
      <c r="M13" s="71"/>
    </row>
    <row r="14" spans="1:13" ht="22.5" customHeight="1">
      <c r="A14" s="3" t="s">
        <v>23</v>
      </c>
      <c r="B14" s="4" t="s">
        <v>24</v>
      </c>
      <c r="C14" s="49">
        <f>C15+C16</f>
        <v>31702000</v>
      </c>
      <c r="D14" s="49">
        <f t="shared" ref="D14:E14" si="5">D15+D16</f>
        <v>57178000</v>
      </c>
      <c r="E14" s="49">
        <f t="shared" si="5"/>
        <v>65972120.949999996</v>
      </c>
      <c r="F14" s="30">
        <f>E14/C14*100</f>
        <v>208.10081682543688</v>
      </c>
      <c r="G14" s="33">
        <f t="shared" si="3"/>
        <v>115.38025280702367</v>
      </c>
      <c r="H14" s="72" t="s">
        <v>25</v>
      </c>
      <c r="I14" s="71"/>
      <c r="J14" s="71"/>
      <c r="K14" s="71"/>
      <c r="L14" s="71"/>
      <c r="M14" s="71"/>
    </row>
    <row r="15" spans="1:13" ht="26.25" customHeight="1">
      <c r="A15" s="5" t="s">
        <v>26</v>
      </c>
      <c r="B15" s="6" t="s">
        <v>27</v>
      </c>
      <c r="C15" s="50">
        <v>9800000</v>
      </c>
      <c r="D15" s="7">
        <v>11000000</v>
      </c>
      <c r="E15" s="7">
        <v>15177307.08</v>
      </c>
      <c r="F15" s="30">
        <f t="shared" si="1"/>
        <v>154.87048040816327</v>
      </c>
      <c r="G15" s="33">
        <f t="shared" si="3"/>
        <v>137.97551890909091</v>
      </c>
      <c r="H15" s="73"/>
      <c r="I15" s="71"/>
      <c r="J15" s="71"/>
      <c r="K15" s="71"/>
      <c r="L15" s="71"/>
      <c r="M15" s="71"/>
    </row>
    <row r="16" spans="1:13" ht="30.75" customHeight="1">
      <c r="A16" s="5" t="s">
        <v>28</v>
      </c>
      <c r="B16" s="6" t="s">
        <v>29</v>
      </c>
      <c r="C16" s="50">
        <v>21902000</v>
      </c>
      <c r="D16" s="7">
        <v>46178000</v>
      </c>
      <c r="E16" s="7">
        <v>50794813.869999997</v>
      </c>
      <c r="F16" s="30">
        <f t="shared" si="1"/>
        <v>231.91860957903384</v>
      </c>
      <c r="G16" s="33">
        <f t="shared" si="3"/>
        <v>109.99786450257699</v>
      </c>
      <c r="H16" s="74"/>
      <c r="I16" s="71"/>
      <c r="J16" s="71"/>
      <c r="K16" s="71"/>
      <c r="L16" s="71"/>
      <c r="M16" s="71"/>
    </row>
    <row r="17" spans="1:13" ht="24.75" customHeight="1">
      <c r="A17" s="8" t="s">
        <v>30</v>
      </c>
      <c r="B17" s="9" t="s">
        <v>31</v>
      </c>
      <c r="C17" s="51">
        <v>6140000</v>
      </c>
      <c r="D17" s="10">
        <v>6090000</v>
      </c>
      <c r="E17" s="10">
        <v>6296654.3899999997</v>
      </c>
      <c r="F17" s="30">
        <f t="shared" si="1"/>
        <v>102.55137442996742</v>
      </c>
      <c r="G17" s="33">
        <f t="shared" si="3"/>
        <v>103.3933397372742</v>
      </c>
      <c r="H17" s="43" t="s">
        <v>32</v>
      </c>
      <c r="I17" s="41"/>
      <c r="J17" s="41"/>
      <c r="K17" s="41"/>
      <c r="L17" s="41"/>
      <c r="M17" s="39"/>
    </row>
    <row r="18" spans="1:13">
      <c r="A18" s="8"/>
      <c r="B18" s="9" t="s">
        <v>33</v>
      </c>
      <c r="C18" s="52">
        <f>C19+C20+C21+C22+C23+C24</f>
        <v>54440919.810000002</v>
      </c>
      <c r="D18" s="52">
        <f t="shared" ref="D18:E18" si="6">D19+D20+D21+D22+D23+D24</f>
        <v>67258214.030000001</v>
      </c>
      <c r="E18" s="52">
        <f t="shared" si="6"/>
        <v>80084514.920000017</v>
      </c>
      <c r="F18" s="29">
        <f t="shared" si="1"/>
        <v>147.10353021127622</v>
      </c>
      <c r="G18" s="32">
        <f t="shared" si="3"/>
        <v>119.07023710781101</v>
      </c>
      <c r="H18" s="60"/>
      <c r="I18" s="61"/>
      <c r="J18" s="38"/>
      <c r="K18" s="38"/>
      <c r="L18" s="38"/>
      <c r="M18" s="38"/>
    </row>
    <row r="19" spans="1:13" ht="100.5" customHeight="1">
      <c r="A19" s="8" t="s">
        <v>34</v>
      </c>
      <c r="B19" s="21" t="s">
        <v>35</v>
      </c>
      <c r="C19" s="53">
        <v>44937913.170000002</v>
      </c>
      <c r="D19" s="13">
        <v>49397748.259999998</v>
      </c>
      <c r="E19" s="13">
        <v>47379178.57</v>
      </c>
      <c r="F19" s="30">
        <f t="shared" si="1"/>
        <v>105.43252952304371</v>
      </c>
      <c r="G19" s="33">
        <f t="shared" si="3"/>
        <v>95.91364027490593</v>
      </c>
      <c r="H19" s="62" t="s">
        <v>76</v>
      </c>
      <c r="I19" s="63"/>
      <c r="J19" s="38"/>
      <c r="K19" s="38"/>
      <c r="L19" s="38"/>
      <c r="M19" s="38"/>
    </row>
    <row r="20" spans="1:13" ht="98.25" customHeight="1">
      <c r="A20" s="8" t="s">
        <v>36</v>
      </c>
      <c r="B20" s="21" t="s">
        <v>37</v>
      </c>
      <c r="C20" s="53">
        <v>2150000</v>
      </c>
      <c r="D20" s="13">
        <v>895000</v>
      </c>
      <c r="E20" s="13">
        <v>988293</v>
      </c>
      <c r="F20" s="30">
        <f t="shared" si="1"/>
        <v>45.967116279069771</v>
      </c>
      <c r="G20" s="33">
        <f t="shared" si="3"/>
        <v>110.42379888268157</v>
      </c>
      <c r="H20" s="62" t="s">
        <v>73</v>
      </c>
      <c r="I20" s="63"/>
      <c r="J20" s="38"/>
      <c r="K20" s="38"/>
      <c r="L20" s="38"/>
      <c r="M20" s="38"/>
    </row>
    <row r="21" spans="1:13" ht="84" customHeight="1">
      <c r="A21" s="8" t="s">
        <v>38</v>
      </c>
      <c r="B21" s="21" t="s">
        <v>39</v>
      </c>
      <c r="C21" s="54">
        <v>0</v>
      </c>
      <c r="D21" s="13">
        <v>35414.400000000001</v>
      </c>
      <c r="E21" s="13">
        <v>61506.81</v>
      </c>
      <c r="F21" s="30" t="e">
        <f t="shared" si="1"/>
        <v>#DIV/0!</v>
      </c>
      <c r="G21" s="33">
        <f t="shared" si="3"/>
        <v>173.67740241257792</v>
      </c>
      <c r="H21" s="62" t="s">
        <v>40</v>
      </c>
      <c r="I21" s="63"/>
      <c r="J21" s="38"/>
      <c r="K21" s="38"/>
      <c r="L21" s="38"/>
      <c r="M21" s="38"/>
    </row>
    <row r="22" spans="1:13" ht="38.25" customHeight="1">
      <c r="A22" s="8" t="s">
        <v>41</v>
      </c>
      <c r="B22" s="12" t="s">
        <v>42</v>
      </c>
      <c r="C22" s="53">
        <v>6500000</v>
      </c>
      <c r="D22" s="13">
        <v>10765718.01</v>
      </c>
      <c r="E22" s="13">
        <v>15628006.390000001</v>
      </c>
      <c r="F22" s="30">
        <f t="shared" si="1"/>
        <v>240.43086753846157</v>
      </c>
      <c r="G22" s="33">
        <f t="shared" si="3"/>
        <v>145.16455266136029</v>
      </c>
      <c r="H22" s="62" t="s">
        <v>77</v>
      </c>
      <c r="I22" s="63"/>
      <c r="J22" s="38"/>
      <c r="K22" s="38"/>
      <c r="L22" s="38"/>
      <c r="M22" s="38"/>
    </row>
    <row r="23" spans="1:13" ht="86.25" customHeight="1">
      <c r="A23" s="8" t="s">
        <v>43</v>
      </c>
      <c r="B23" s="21" t="s">
        <v>44</v>
      </c>
      <c r="C23" s="53">
        <v>397106.64</v>
      </c>
      <c r="D23" s="13">
        <v>2514400</v>
      </c>
      <c r="E23" s="13">
        <v>4158514.11</v>
      </c>
      <c r="F23" s="30">
        <f t="shared" si="1"/>
        <v>1047.2033683445836</v>
      </c>
      <c r="G23" s="33">
        <f t="shared" si="3"/>
        <v>165.38792992363983</v>
      </c>
      <c r="H23" s="62" t="s">
        <v>45</v>
      </c>
      <c r="I23" s="63"/>
      <c r="J23" s="38"/>
      <c r="K23" s="38"/>
      <c r="L23" s="38"/>
      <c r="M23" s="38"/>
    </row>
    <row r="24" spans="1:13" ht="89.25" customHeight="1">
      <c r="A24" s="77" t="s">
        <v>46</v>
      </c>
      <c r="B24" s="79" t="s">
        <v>47</v>
      </c>
      <c r="C24" s="81">
        <v>455900</v>
      </c>
      <c r="D24" s="83">
        <v>3649933.36</v>
      </c>
      <c r="E24" s="85">
        <v>11869016.039999999</v>
      </c>
      <c r="F24" s="68">
        <f t="shared" si="1"/>
        <v>2603.4253213423995</v>
      </c>
      <c r="G24" s="58">
        <v>325.18</v>
      </c>
      <c r="H24" s="44" t="s">
        <v>70</v>
      </c>
      <c r="I24" s="45"/>
      <c r="J24" s="38"/>
      <c r="K24" s="38"/>
      <c r="L24" s="38"/>
      <c r="M24" s="38"/>
    </row>
    <row r="25" spans="1:13" ht="55.5" customHeight="1">
      <c r="A25" s="78"/>
      <c r="B25" s="80"/>
      <c r="C25" s="82"/>
      <c r="D25" s="84"/>
      <c r="E25" s="86"/>
      <c r="F25" s="69"/>
      <c r="G25" s="59"/>
      <c r="H25" s="46" t="s">
        <v>48</v>
      </c>
      <c r="I25" s="47"/>
      <c r="J25" s="38"/>
      <c r="K25" s="38"/>
      <c r="L25" s="38"/>
      <c r="M25" s="38"/>
    </row>
    <row r="26" spans="1:13" ht="24.75">
      <c r="A26" s="11" t="s">
        <v>49</v>
      </c>
      <c r="B26" s="9" t="s">
        <v>50</v>
      </c>
      <c r="C26" s="51">
        <f>C27+C32</f>
        <v>833805939</v>
      </c>
      <c r="D26" s="51">
        <f t="shared" ref="D26:E26" si="7">D27+D32</f>
        <v>1287049794.4000001</v>
      </c>
      <c r="E26" s="51">
        <f t="shared" si="7"/>
        <v>1214900579.46</v>
      </c>
      <c r="F26" s="22">
        <f>E26/C26*100</f>
        <v>145.70543607749477</v>
      </c>
      <c r="G26" s="34">
        <v>94.39</v>
      </c>
      <c r="H26" s="65" t="s">
        <v>71</v>
      </c>
      <c r="I26" s="64"/>
      <c r="J26" s="64"/>
      <c r="K26" s="64"/>
      <c r="L26" s="38"/>
      <c r="M26" s="38"/>
    </row>
    <row r="27" spans="1:13" ht="48.75">
      <c r="A27" s="11" t="s">
        <v>51</v>
      </c>
      <c r="B27" s="9" t="s">
        <v>52</v>
      </c>
      <c r="C27" s="51">
        <f>C28+C29+C30+C31</f>
        <v>833805939</v>
      </c>
      <c r="D27" s="51">
        <f t="shared" ref="D27:E27" si="8">D28+D29+D30+D31</f>
        <v>1287049794.4000001</v>
      </c>
      <c r="E27" s="51">
        <f t="shared" si="8"/>
        <v>1244048916.79</v>
      </c>
      <c r="F27" s="22">
        <f>E27/C27*100</f>
        <v>149.20125398507145</v>
      </c>
      <c r="G27" s="35">
        <v>96.66</v>
      </c>
      <c r="H27" s="67"/>
      <c r="I27" s="64"/>
      <c r="J27" s="64"/>
      <c r="K27" s="64"/>
      <c r="L27" s="38"/>
      <c r="M27" s="38"/>
    </row>
    <row r="28" spans="1:13" ht="36.75">
      <c r="A28" s="8" t="s">
        <v>53</v>
      </c>
      <c r="B28" s="12" t="s">
        <v>54</v>
      </c>
      <c r="C28" s="55">
        <v>1150704</v>
      </c>
      <c r="D28" s="31">
        <v>23156700.82</v>
      </c>
      <c r="E28" s="15">
        <v>29941192.059999999</v>
      </c>
      <c r="F28" s="23">
        <f>E28/C28*100</f>
        <v>2601.9890484433877</v>
      </c>
      <c r="G28" s="35">
        <v>129.30000000000001</v>
      </c>
      <c r="H28" s="65" t="s">
        <v>63</v>
      </c>
      <c r="I28" s="64"/>
      <c r="J28" s="64"/>
      <c r="K28" s="64"/>
      <c r="L28" s="38"/>
      <c r="M28" s="38"/>
    </row>
    <row r="29" spans="1:13" ht="24.75">
      <c r="A29" s="8" t="s">
        <v>55</v>
      </c>
      <c r="B29" s="12" t="s">
        <v>56</v>
      </c>
      <c r="C29" s="55">
        <v>418550000</v>
      </c>
      <c r="D29" s="31">
        <v>808392598.94000006</v>
      </c>
      <c r="E29" s="15">
        <v>769816528.95000005</v>
      </c>
      <c r="F29" s="23">
        <f>E29/C29*100</f>
        <v>183.9246276311074</v>
      </c>
      <c r="G29" s="35">
        <v>95.23</v>
      </c>
      <c r="H29" s="66"/>
      <c r="I29" s="64"/>
      <c r="J29" s="64"/>
      <c r="K29" s="64"/>
      <c r="L29" s="38"/>
      <c r="M29" s="38"/>
    </row>
    <row r="30" spans="1:13" ht="24.75">
      <c r="A30" s="8" t="s">
        <v>57</v>
      </c>
      <c r="B30" s="12" t="s">
        <v>58</v>
      </c>
      <c r="C30" s="55">
        <v>414105235</v>
      </c>
      <c r="D30" s="31">
        <v>444949424.63999999</v>
      </c>
      <c r="E30" s="15">
        <v>434142452.31</v>
      </c>
      <c r="F30" s="23">
        <f>E30/C30*100</f>
        <v>104.8386776153651</v>
      </c>
      <c r="G30" s="35">
        <v>97.57</v>
      </c>
      <c r="H30" s="66"/>
      <c r="I30" s="64"/>
      <c r="J30" s="64"/>
      <c r="K30" s="64"/>
      <c r="L30" s="38"/>
      <c r="M30" s="38"/>
    </row>
    <row r="31" spans="1:13">
      <c r="A31" s="8" t="s">
        <v>59</v>
      </c>
      <c r="B31" s="12" t="s">
        <v>60</v>
      </c>
      <c r="C31" s="55">
        <v>0</v>
      </c>
      <c r="D31" s="31">
        <v>10551070</v>
      </c>
      <c r="E31" s="15">
        <v>10148743.470000001</v>
      </c>
      <c r="F31" s="23" t="e">
        <f t="shared" ref="F31" si="9">E31/C31*100</f>
        <v>#DIV/0!</v>
      </c>
      <c r="G31" s="35">
        <v>96.19</v>
      </c>
      <c r="H31" s="67"/>
      <c r="I31" s="64"/>
      <c r="J31" s="64"/>
      <c r="K31" s="64"/>
      <c r="L31" s="38"/>
      <c r="M31" s="38"/>
    </row>
    <row r="32" spans="1:13" ht="48.75">
      <c r="A32" s="8" t="s">
        <v>61</v>
      </c>
      <c r="B32" s="12" t="s">
        <v>62</v>
      </c>
      <c r="C32" s="14">
        <v>0</v>
      </c>
      <c r="D32" s="18">
        <v>0</v>
      </c>
      <c r="E32" s="15">
        <v>-29148337.329999998</v>
      </c>
      <c r="F32" s="23"/>
      <c r="G32" s="35"/>
      <c r="H32" s="48" t="s">
        <v>64</v>
      </c>
      <c r="I32" s="64"/>
      <c r="J32" s="64"/>
      <c r="K32" s="64"/>
      <c r="L32" s="38"/>
      <c r="M32" s="38"/>
    </row>
  </sheetData>
  <mergeCells count="23">
    <mergeCell ref="F24:F25"/>
    <mergeCell ref="A2:J2"/>
    <mergeCell ref="I14:M16"/>
    <mergeCell ref="H14:H16"/>
    <mergeCell ref="I10:M13"/>
    <mergeCell ref="I7:M7"/>
    <mergeCell ref="A24:A25"/>
    <mergeCell ref="B24:B25"/>
    <mergeCell ref="C24:C25"/>
    <mergeCell ref="D24:D25"/>
    <mergeCell ref="E24:E25"/>
    <mergeCell ref="H20:I20"/>
    <mergeCell ref="H21:I21"/>
    <mergeCell ref="H22:I22"/>
    <mergeCell ref="H23:I23"/>
    <mergeCell ref="G24:G25"/>
    <mergeCell ref="H18:I18"/>
    <mergeCell ref="H19:I19"/>
    <mergeCell ref="I32:K32"/>
    <mergeCell ref="I28:K31"/>
    <mergeCell ref="H28:H31"/>
    <mergeCell ref="I26:K27"/>
    <mergeCell ref="H26:H2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2021-05-25T06:38:39Z</dcterms:modified>
</cp:coreProperties>
</file>