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7FC8747-938F-4E53-A0E8-8A3FFCE034C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Лист1!$A$1:$G$55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G48" i="1" l="1"/>
  <c r="F48" i="1"/>
  <c r="G42" i="1"/>
  <c r="F42" i="1"/>
  <c r="E48" i="1"/>
  <c r="E42" i="1"/>
  <c r="G13" i="1" l="1"/>
  <c r="F13" i="1"/>
  <c r="E13" i="1"/>
  <c r="C13" i="1"/>
  <c r="D42" i="1"/>
  <c r="C42" i="1"/>
  <c r="G16" i="1"/>
  <c r="F16" i="1"/>
  <c r="E16" i="1"/>
  <c r="D16" i="1"/>
  <c r="C16" i="1"/>
  <c r="C19" i="1"/>
  <c r="G53" i="1"/>
  <c r="F53" i="1"/>
  <c r="D53" i="1"/>
  <c r="C53" i="1"/>
  <c r="E53" i="1"/>
  <c r="G30" i="1"/>
  <c r="F30" i="1"/>
  <c r="E30" i="1"/>
  <c r="G40" i="1"/>
  <c r="F40" i="1"/>
  <c r="E40" i="1"/>
  <c r="D40" i="1"/>
  <c r="C40" i="1"/>
  <c r="C30" i="1"/>
  <c r="D30" i="1"/>
  <c r="G51" i="1" l="1"/>
  <c r="F51" i="1"/>
  <c r="E51" i="1"/>
  <c r="D51" i="1"/>
  <c r="D48" i="1"/>
  <c r="G37" i="1"/>
  <c r="F37" i="1"/>
  <c r="E37" i="1"/>
  <c r="D37" i="1"/>
  <c r="G25" i="1"/>
  <c r="F25" i="1"/>
  <c r="E25" i="1"/>
  <c r="D25" i="1"/>
  <c r="G19" i="1"/>
  <c r="F19" i="1"/>
  <c r="E19" i="1"/>
  <c r="D19" i="1"/>
  <c r="G4" i="1"/>
  <c r="F4" i="1"/>
  <c r="E4" i="1"/>
  <c r="D4" i="1"/>
  <c r="C51" i="1"/>
  <c r="C48" i="1"/>
  <c r="C37" i="1"/>
  <c r="C25" i="1"/>
  <c r="C4" i="1"/>
  <c r="C55" i="1" s="1"/>
  <c r="D55" i="1" l="1"/>
  <c r="E55" i="1"/>
  <c r="F55" i="1"/>
  <c r="G55" i="1"/>
</calcChain>
</file>

<file path=xl/sharedStrings.xml><?xml version="1.0" encoding="utf-8"?>
<sst xmlns="http://schemas.openxmlformats.org/spreadsheetml/2006/main" count="112" uniqueCount="112">
  <si>
    <t>Код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</si>
  <si>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</si>
  <si>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</si>
  <si>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</si>
  <si>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</si>
  <si>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</si>
  <si>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</si>
  <si>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</si>
  <si>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</si>
  <si>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</si>
  <si>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</si>
  <si>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</si>
  <si>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</si>
  <si>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</si>
  <si>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</si>
  <si>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</si>
  <si>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</si>
  <si>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</si>
  <si>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</si>
  <si>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</si>
  <si>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</si>
  <si>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</si>
  <si>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</si>
  <si>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</si>
  <si>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</si>
  <si>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</si>
  <si>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</si>
  <si>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0100</t>
  </si>
  <si>
    <t>0102</t>
  </si>
  <si>
    <t>0103</t>
  </si>
  <si>
    <t>0104</t>
  </si>
  <si>
    <t>0105</t>
  </si>
  <si>
    <t>0106</t>
  </si>
  <si>
    <t>0300</t>
  </si>
  <si>
    <t>0400</t>
  </si>
  <si>
    <t>0500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</si>
  <si>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</si>
  <si>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</si>
  <si>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</si>
  <si>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</si>
  <si>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</si>
  <si>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</si>
  <si>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</si>
  <si>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</si>
  <si>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</si>
  <si>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</si>
  <si>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</si>
  <si>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</si>
  <si>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</si>
  <si>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0501</t>
  </si>
  <si>
    <t>0503</t>
  </si>
  <si>
    <t>0502</t>
  </si>
  <si>
    <t>0505</t>
  </si>
  <si>
    <t>0700</t>
  </si>
  <si>
    <t>0701</t>
  </si>
  <si>
    <t>0702</t>
  </si>
  <si>
    <t>0703</t>
  </si>
  <si>
    <t>0800</t>
  </si>
  <si>
    <t>0801</t>
  </si>
  <si>
    <t>ВСЕГО РАСХОДОВ</t>
  </si>
  <si>
    <t xml:space="preserve"> рублей</t>
  </si>
  <si>
    <t>0113</t>
  </si>
  <si>
    <t>0314</t>
  </si>
  <si>
    <t>0405</t>
  </si>
  <si>
    <t>0408</t>
  </si>
  <si>
    <t>0406</t>
  </si>
  <si>
    <t>0409</t>
  </si>
  <si>
    <t>0412</t>
  </si>
  <si>
    <t>0707</t>
  </si>
  <si>
    <t>0709</t>
  </si>
  <si>
    <t>0804</t>
  </si>
  <si>
    <t>1000</t>
  </si>
  <si>
    <t>1001</t>
  </si>
  <si>
    <t>1004</t>
  </si>
  <si>
    <t>1006</t>
  </si>
  <si>
    <t>1100</t>
  </si>
  <si>
    <t>1102</t>
  </si>
  <si>
    <t>1200</t>
  </si>
  <si>
    <t>1202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</si>
  <si>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</si>
  <si>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</si>
  <si>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0111</t>
  </si>
  <si>
    <t>Профессиональная подготовка, переподготовка и повышение квалификации</t>
  </si>
  <si>
    <t>0705</t>
  </si>
  <si>
    <t>Аналитические данные о расходах бюджета городского округа Большой Камень                                                                                               по разделам и подразделам классификации расходов</t>
  </si>
  <si>
    <t>0107</t>
  </si>
  <si>
    <t>Обеспечение проведения выборов и референдумов</t>
  </si>
  <si>
    <t>0900</t>
  </si>
  <si>
    <t>ЗДРАВООХРАНЕНИЕ</t>
  </si>
  <si>
    <t>0907</t>
  </si>
  <si>
    <t>Санитарно-эпидемиологическое благополучие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</si>
  <si>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</si>
  <si>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</si>
  <si>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</si>
  <si>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долга</t>
  </si>
  <si>
    <t>1003</t>
  </si>
  <si>
    <t>Социальное обеспечение населения</t>
  </si>
  <si>
    <t>0200</t>
  </si>
  <si>
    <t>0209</t>
  </si>
  <si>
    <t>НАЦИОНАЛЬНАЯ ОБОРОНА</t>
  </si>
  <si>
    <t>Другие вопросы в области национальной обороны</t>
  </si>
  <si>
    <r>
      <t xml:space="preserve">Факт за отчетный год </t>
    </r>
    <r>
      <rPr>
        <b/>
        <sz val="11"/>
        <rFont val="Times New Roman"/>
        <family val="1"/>
        <charset val="204"/>
      </rPr>
      <t>(2022 год)</t>
    </r>
  </si>
  <si>
    <r>
      <t xml:space="preserve">План на                                              очередной год                                    </t>
    </r>
    <r>
      <rPr>
        <b/>
        <sz val="11"/>
        <rFont val="Times New Roman"/>
        <family val="1"/>
        <charset val="204"/>
      </rPr>
      <t>(2024 год)</t>
    </r>
  </si>
  <si>
    <r>
      <t xml:space="preserve">План на первый год планового периода     </t>
    </r>
    <r>
      <rPr>
        <b/>
        <sz val="11"/>
        <rFont val="Times New Roman"/>
        <family val="1"/>
        <charset val="204"/>
      </rPr>
      <t xml:space="preserve">                          (2025 год)</t>
    </r>
  </si>
  <si>
    <r>
      <t xml:space="preserve">План на второй год планового периода                         </t>
    </r>
    <r>
      <rPr>
        <b/>
        <sz val="11"/>
        <rFont val="Times New Roman"/>
        <family val="1"/>
        <charset val="204"/>
      </rPr>
      <t xml:space="preserve">   (2026 год)</t>
    </r>
  </si>
  <si>
    <t>1002</t>
  </si>
  <si>
    <t>Социальное обслуживание населения</t>
  </si>
  <si>
    <t>1103</t>
  </si>
  <si>
    <t>Спорт высших достижение</t>
  </si>
  <si>
    <t>0203</t>
  </si>
  <si>
    <t>Мобилизационная и вневойсковая подготовка</t>
  </si>
  <si>
    <r>
      <t xml:space="preserve">Уточненный план  на текущий год        </t>
    </r>
    <r>
      <rPr>
        <b/>
        <sz val="11"/>
        <rFont val="Times New Roman"/>
        <family val="1"/>
        <charset val="204"/>
      </rPr>
      <t xml:space="preserve"> (по состоянию на 17.11.2023)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</si>
</sst>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5">
      <alignment vertical="top" wrapText="1"/>
    </xf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/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4" fontId="4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</cellXfs>
  <cellStyles count="2">
    <cellStyle name="xl37" xfId="1" xr:uid="{77EB9317-D56F-46D8-9C96-6271EB3B95FE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workbookViewId="0">
      <selection activeCell="D3" sqref="D3"/>
    </sheetView>
  </sheetViews>
  <sheetFormatPr defaultRowHeight="15" x14ac:dyDescent="0.25"/>
  <cols>
    <col min="1" max="1" width="9.28515625" style="10" customWidth="1"/>
    <col min="2" max="2" width="52.28515625" style="10" customWidth="1"/>
    <col min="3" max="7" width="17.28515625" style="10" bestFit="1" customWidth="1"/>
    <col min="8" max="16384" width="9.140625" style="10"/>
  </cols>
  <sheetData>
    <row r="1" spans="1:7" ht="39.75" customHeight="1" x14ac:dyDescent="0.25">
      <c r="A1" s="19" t="s">
        <v>84</v>
      </c>
      <c r="B1" s="19"/>
      <c r="C1" s="19"/>
      <c r="D1" s="19"/>
      <c r="E1" s="19"/>
      <c r="F1" s="19"/>
      <c r="G1" s="19"/>
    </row>
    <row r="2" spans="1:7" ht="18.75" x14ac:dyDescent="0.3">
      <c r="A2" s="1"/>
      <c r="B2" s="1"/>
      <c r="C2" s="1"/>
      <c r="D2" s="1"/>
      <c r="E2" s="1"/>
      <c r="F2" s="1"/>
      <c r="G2" s="2" t="s">
        <v>60</v>
      </c>
    </row>
    <row r="3" spans="1:7" ht="59.25" x14ac:dyDescent="0.25">
      <c r="A3" s="3" t="s">
        <v>0</v>
      </c>
      <c r="B3" s="4" t="s">
        <v>1</v>
      </c>
      <c r="C3" s="3" t="s">
        <v>101</v>
      </c>
      <c r="D3" s="3" t="s">
        <v>111</v>
      </c>
      <c r="E3" s="3" t="s">
        <v>102</v>
      </c>
      <c r="F3" s="3" t="s">
        <v>103</v>
      </c>
      <c r="G3" s="3" t="s">
        <v>104</v>
      </c>
    </row>
    <row r="4" spans="1:7" x14ac:dyDescent="0.25">
      <c r="A4" s="5" t="s">
        <v>27</v>
      </c>
      <c r="B4" s="6" t="s">
        <v>2</v>
      </c>
      <c r="C4" s="14">
        <f>SUM(C5:C12)</f>
        <v>166146240.53</v>
      </c>
      <c r="D4" s="14">
        <f t="shared" ref="D4:G4" si="0">SUM(D5:D12)</f>
        <v>182166794.37</v>
      </c>
      <c r="E4" s="14">
        <f t="shared" si="0"/>
        <v>204105477.57999998</v>
      </c>
      <c r="F4" s="14">
        <f t="shared" si="0"/>
        <v>122087664.33000001</v>
      </c>
      <c r="G4" s="14">
        <f t="shared" si="0"/>
        <v>155209264.03999999</v>
      </c>
    </row>
    <row r="5" spans="1:7" ht="36" customHeight="1" x14ac:dyDescent="0.25">
      <c r="A5" s="7" t="s">
        <v>28</v>
      </c>
      <c r="B5" s="8" t="s">
        <v>3</v>
      </c>
      <c r="C5" s="15">
        <v>1997791.74</v>
      </c>
      <c r="D5" s="16">
        <v>2948509.2</v>
      </c>
      <c r="E5" s="16">
        <v>3160684.42</v>
      </c>
      <c r="F5" s="16">
        <v>2948509.2</v>
      </c>
      <c r="G5" s="16">
        <v>2948509.2</v>
      </c>
    </row>
    <row r="6" spans="1:7" ht="48.75" customHeight="1" x14ac:dyDescent="0.25">
      <c r="A6" s="7" t="s">
        <v>29</v>
      </c>
      <c r="B6" s="8" t="s">
        <v>4</v>
      </c>
      <c r="C6" s="15">
        <v>11876482.98</v>
      </c>
      <c r="D6" s="16">
        <v>12047736.59</v>
      </c>
      <c r="E6" s="16">
        <v>11488707.82</v>
      </c>
      <c r="F6" s="16">
        <v>10860513.59</v>
      </c>
      <c r="G6" s="16">
        <v>10860513.59</v>
      </c>
    </row>
    <row r="7" spans="1:7" ht="60" x14ac:dyDescent="0.25">
      <c r="A7" s="7" t="s">
        <v>30</v>
      </c>
      <c r="B7" s="8" t="s">
        <v>5</v>
      </c>
      <c r="C7" s="15">
        <v>94043541.840000004</v>
      </c>
      <c r="D7" s="16">
        <v>102532136.06</v>
      </c>
      <c r="E7" s="16">
        <v>108872780.25</v>
      </c>
      <c r="F7" s="16">
        <v>74091169.950000003</v>
      </c>
      <c r="G7" s="16">
        <v>105319803.41</v>
      </c>
    </row>
    <row r="8" spans="1:7" x14ac:dyDescent="0.25">
      <c r="A8" s="7" t="s">
        <v>31</v>
      </c>
      <c r="B8" s="8" t="s">
        <v>6</v>
      </c>
      <c r="C8" s="15">
        <v>412528</v>
      </c>
      <c r="D8" s="16">
        <v>8121</v>
      </c>
      <c r="E8" s="16">
        <v>8667</v>
      </c>
      <c r="F8" s="16">
        <v>7719</v>
      </c>
      <c r="G8" s="16">
        <v>7719</v>
      </c>
    </row>
    <row r="9" spans="1:7" ht="45" x14ac:dyDescent="0.25">
      <c r="A9" s="7" t="s">
        <v>32</v>
      </c>
      <c r="B9" s="8" t="s">
        <v>7</v>
      </c>
      <c r="C9" s="15">
        <v>2539298.19</v>
      </c>
      <c r="D9" s="16">
        <v>2475393.75</v>
      </c>
      <c r="E9" s="16">
        <v>2607478.08</v>
      </c>
      <c r="F9" s="16">
        <v>2265972.87</v>
      </c>
      <c r="G9" s="16">
        <v>2265972.87</v>
      </c>
    </row>
    <row r="10" spans="1:7" x14ac:dyDescent="0.25">
      <c r="A10" s="7" t="s">
        <v>85</v>
      </c>
      <c r="B10" s="8" t="s">
        <v>86</v>
      </c>
      <c r="C10" s="15">
        <v>7329414.5499999998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7" t="s">
        <v>81</v>
      </c>
      <c r="B11" s="8" t="s">
        <v>8</v>
      </c>
      <c r="C11" s="15">
        <v>0</v>
      </c>
      <c r="D11" s="16">
        <v>5669975.25</v>
      </c>
      <c r="E11" s="16">
        <v>17321218.5</v>
      </c>
      <c r="F11" s="16">
        <v>0</v>
      </c>
      <c r="G11" s="16">
        <v>0</v>
      </c>
    </row>
    <row r="12" spans="1:7" x14ac:dyDescent="0.25">
      <c r="A12" s="7" t="s">
        <v>61</v>
      </c>
      <c r="B12" s="8" t="s">
        <v>9</v>
      </c>
      <c r="C12" s="15">
        <v>47947183.229999997</v>
      </c>
      <c r="D12" s="16">
        <v>56484922.520000003</v>
      </c>
      <c r="E12" s="16">
        <v>60645941.509999998</v>
      </c>
      <c r="F12" s="16">
        <v>31913779.719999999</v>
      </c>
      <c r="G12" s="16">
        <v>33806745.969999999</v>
      </c>
    </row>
    <row r="13" spans="1:7" x14ac:dyDescent="0.25">
      <c r="A13" s="5" t="s">
        <v>97</v>
      </c>
      <c r="B13" s="9" t="s">
        <v>99</v>
      </c>
      <c r="C13" s="14">
        <f t="shared" ref="C13" si="1">C15</f>
        <v>765705</v>
      </c>
      <c r="D13" s="14">
        <f>D14+D15</f>
        <v>5021208.5199999996</v>
      </c>
      <c r="E13" s="14">
        <f t="shared" ref="E13:G13" si="2">E15</f>
        <v>0</v>
      </c>
      <c r="F13" s="14">
        <f t="shared" si="2"/>
        <v>0</v>
      </c>
      <c r="G13" s="14">
        <f t="shared" si="2"/>
        <v>0</v>
      </c>
    </row>
    <row r="14" spans="1:7" x14ac:dyDescent="0.25">
      <c r="A14" s="7" t="s">
        <v>109</v>
      </c>
      <c r="B14" s="8" t="s">
        <v>110</v>
      </c>
      <c r="C14" s="14">
        <v>0</v>
      </c>
      <c r="D14" s="15">
        <v>5021208.5199999996</v>
      </c>
      <c r="E14" s="15">
        <v>0</v>
      </c>
      <c r="F14" s="15">
        <v>0</v>
      </c>
      <c r="G14" s="15">
        <v>0</v>
      </c>
    </row>
    <row r="15" spans="1:7" x14ac:dyDescent="0.25">
      <c r="A15" s="7" t="s">
        <v>98</v>
      </c>
      <c r="B15" s="8" t="s">
        <v>100</v>
      </c>
      <c r="C15" s="15">
        <v>765705</v>
      </c>
      <c r="D15" s="15">
        <v>0</v>
      </c>
      <c r="E15" s="15">
        <v>0</v>
      </c>
      <c r="F15" s="15">
        <v>0</v>
      </c>
      <c r="G15" s="15">
        <v>0</v>
      </c>
    </row>
    <row r="16" spans="1:7" ht="28.5" x14ac:dyDescent="0.25">
      <c r="A16" s="5" t="s">
        <v>33</v>
      </c>
      <c r="B16" s="9" t="s">
        <v>10</v>
      </c>
      <c r="C16" s="14">
        <f>C17+C18</f>
        <v>24344607.879999999</v>
      </c>
      <c r="D16" s="14">
        <f t="shared" ref="D16:G16" si="3">D17+D18</f>
        <v>28212275.259999998</v>
      </c>
      <c r="E16" s="14">
        <f t="shared" si="3"/>
        <v>24132348.760000002</v>
      </c>
      <c r="F16" s="14">
        <f t="shared" si="3"/>
        <v>13636128.59</v>
      </c>
      <c r="G16" s="14">
        <f t="shared" si="3"/>
        <v>14780995.4</v>
      </c>
    </row>
    <row r="17" spans="1:7" ht="45" x14ac:dyDescent="0.25">
      <c r="A17" s="7" t="s">
        <v>79</v>
      </c>
      <c r="B17" s="8" t="s">
        <v>80</v>
      </c>
      <c r="C17" s="15">
        <v>24344607.879999999</v>
      </c>
      <c r="D17" s="16">
        <v>27521961.239999998</v>
      </c>
      <c r="E17" s="16">
        <v>23732348.760000002</v>
      </c>
      <c r="F17" s="16">
        <v>13636128.59</v>
      </c>
      <c r="G17" s="16">
        <v>14780995.4</v>
      </c>
    </row>
    <row r="18" spans="1:7" ht="30" x14ac:dyDescent="0.25">
      <c r="A18" s="7" t="s">
        <v>62</v>
      </c>
      <c r="B18" s="8" t="s">
        <v>11</v>
      </c>
      <c r="C18" s="15">
        <v>0</v>
      </c>
      <c r="D18" s="16">
        <v>690314.02</v>
      </c>
      <c r="E18" s="16">
        <v>400000</v>
      </c>
      <c r="F18" s="16">
        <v>0</v>
      </c>
      <c r="G18" s="16">
        <v>0</v>
      </c>
    </row>
    <row r="19" spans="1:7" x14ac:dyDescent="0.25">
      <c r="A19" s="5" t="s">
        <v>34</v>
      </c>
      <c r="B19" s="9" t="s">
        <v>12</v>
      </c>
      <c r="C19" s="14">
        <f>C20+C21+C22+C23+C24</f>
        <v>244603711.25</v>
      </c>
      <c r="D19" s="14">
        <f t="shared" ref="D19:G19" si="4">D20+D21+D22+D23+D24</f>
        <v>320950200.64999998</v>
      </c>
      <c r="E19" s="14">
        <f t="shared" si="4"/>
        <v>238222213.78</v>
      </c>
      <c r="F19" s="14">
        <f t="shared" si="4"/>
        <v>61940121.309999995</v>
      </c>
      <c r="G19" s="14">
        <f t="shared" si="4"/>
        <v>59745717.979999997</v>
      </c>
    </row>
    <row r="20" spans="1:7" x14ac:dyDescent="0.25">
      <c r="A20" s="7" t="s">
        <v>63</v>
      </c>
      <c r="B20" s="8" t="s">
        <v>13</v>
      </c>
      <c r="C20" s="15">
        <v>1965393.46</v>
      </c>
      <c r="D20" s="16">
        <v>2138565.44</v>
      </c>
      <c r="E20" s="16">
        <v>2138565.44</v>
      </c>
      <c r="F20" s="16">
        <v>2138565.44</v>
      </c>
      <c r="G20" s="16">
        <v>2138565.44</v>
      </c>
    </row>
    <row r="21" spans="1:7" x14ac:dyDescent="0.25">
      <c r="A21" s="7" t="s">
        <v>65</v>
      </c>
      <c r="B21" s="8" t="s">
        <v>14</v>
      </c>
      <c r="C21" s="15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7" t="s">
        <v>64</v>
      </c>
      <c r="B22" s="8" t="s">
        <v>15</v>
      </c>
      <c r="C22" s="15">
        <v>40076727.020000003</v>
      </c>
      <c r="D22" s="16">
        <v>32367046</v>
      </c>
      <c r="E22" s="16">
        <v>6205000.04</v>
      </c>
      <c r="F22" s="16">
        <v>0</v>
      </c>
      <c r="G22" s="16">
        <v>0</v>
      </c>
    </row>
    <row r="23" spans="1:7" x14ac:dyDescent="0.25">
      <c r="A23" s="7" t="s">
        <v>66</v>
      </c>
      <c r="B23" s="8" t="s">
        <v>16</v>
      </c>
      <c r="C23" s="15">
        <v>201848775.31999999</v>
      </c>
      <c r="D23" s="16">
        <v>276046413.20999998</v>
      </c>
      <c r="E23" s="16">
        <v>219993648.30000001</v>
      </c>
      <c r="F23" s="16">
        <v>59801555.869999997</v>
      </c>
      <c r="G23" s="16">
        <v>57607152.539999999</v>
      </c>
    </row>
    <row r="24" spans="1:7" x14ac:dyDescent="0.25">
      <c r="A24" s="7" t="s">
        <v>67</v>
      </c>
      <c r="B24" s="8" t="s">
        <v>17</v>
      </c>
      <c r="C24" s="16">
        <v>712815.45</v>
      </c>
      <c r="D24" s="16">
        <v>10398176</v>
      </c>
      <c r="E24" s="16">
        <v>9885000</v>
      </c>
      <c r="F24" s="16">
        <v>0</v>
      </c>
      <c r="G24" s="16">
        <v>0</v>
      </c>
    </row>
    <row r="25" spans="1:7" x14ac:dyDescent="0.25">
      <c r="A25" s="5" t="s">
        <v>35</v>
      </c>
      <c r="B25" s="9" t="s">
        <v>18</v>
      </c>
      <c r="C25" s="14">
        <f>C26+C27+C28+C29</f>
        <v>311475591.38999999</v>
      </c>
      <c r="D25" s="14">
        <f t="shared" ref="D25:G25" si="5">D26+D27+D28+D29</f>
        <v>243100695.32000002</v>
      </c>
      <c r="E25" s="14">
        <f t="shared" si="5"/>
        <v>153676424.27000001</v>
      </c>
      <c r="F25" s="14">
        <f t="shared" si="5"/>
        <v>63583284.640000001</v>
      </c>
      <c r="G25" s="14">
        <f t="shared" si="5"/>
        <v>70787708.650000006</v>
      </c>
    </row>
    <row r="26" spans="1:7" x14ac:dyDescent="0.25">
      <c r="A26" s="7" t="s">
        <v>49</v>
      </c>
      <c r="B26" s="8" t="s">
        <v>19</v>
      </c>
      <c r="C26" s="15">
        <v>65200586.350000001</v>
      </c>
      <c r="D26" s="16">
        <v>6249683.1100000003</v>
      </c>
      <c r="E26" s="16">
        <v>4010037.85</v>
      </c>
      <c r="F26" s="16">
        <v>0</v>
      </c>
      <c r="G26" s="16">
        <v>0</v>
      </c>
    </row>
    <row r="27" spans="1:7" ht="16.5" customHeight="1" x14ac:dyDescent="0.25">
      <c r="A27" s="7" t="s">
        <v>51</v>
      </c>
      <c r="B27" s="8" t="s">
        <v>20</v>
      </c>
      <c r="C27" s="15">
        <v>17539733.649999999</v>
      </c>
      <c r="D27" s="16">
        <v>62522942.079999998</v>
      </c>
      <c r="E27" s="16">
        <v>9218019.4600000009</v>
      </c>
      <c r="F27" s="16">
        <v>0</v>
      </c>
      <c r="G27" s="16">
        <v>0</v>
      </c>
    </row>
    <row r="28" spans="1:7" x14ac:dyDescent="0.25">
      <c r="A28" s="7" t="s">
        <v>50</v>
      </c>
      <c r="B28" s="8" t="s">
        <v>21</v>
      </c>
      <c r="C28" s="15">
        <v>188475817.31</v>
      </c>
      <c r="D28" s="16">
        <v>125598996.67</v>
      </c>
      <c r="E28" s="16">
        <v>87166047.760000005</v>
      </c>
      <c r="F28" s="16">
        <v>38005936.259999998</v>
      </c>
      <c r="G28" s="16">
        <v>37995599.109999999</v>
      </c>
    </row>
    <row r="29" spans="1:7" ht="30" x14ac:dyDescent="0.25">
      <c r="A29" s="7" t="s">
        <v>52</v>
      </c>
      <c r="B29" s="8" t="s">
        <v>22</v>
      </c>
      <c r="C29" s="15">
        <v>40259454.079999998</v>
      </c>
      <c r="D29" s="16">
        <v>48729073.460000001</v>
      </c>
      <c r="E29" s="16">
        <v>53282319.200000003</v>
      </c>
      <c r="F29" s="16">
        <v>25577348.379999999</v>
      </c>
      <c r="G29" s="16">
        <v>32792109.539999999</v>
      </c>
    </row>
    <row r="30" spans="1:7" x14ac:dyDescent="0.25">
      <c r="A30" s="5" t="s">
        <v>53</v>
      </c>
      <c r="B30" s="9" t="s">
        <v>23</v>
      </c>
      <c r="C30" s="14">
        <f>C31+C32+C33+C34+C35+C36</f>
        <v>1002847263.14</v>
      </c>
      <c r="D30" s="14">
        <f>D31+D32+D33+D34+D35+D36</f>
        <v>980953804.16000009</v>
      </c>
      <c r="E30" s="14">
        <f t="shared" ref="E30:G30" si="6">E31+E32+E33+E34+E35+E36</f>
        <v>1144643371.25</v>
      </c>
      <c r="F30" s="14">
        <f t="shared" si="6"/>
        <v>842565594.0200001</v>
      </c>
      <c r="G30" s="14">
        <f t="shared" si="6"/>
        <v>859263628.58000004</v>
      </c>
    </row>
    <row r="31" spans="1:7" x14ac:dyDescent="0.25">
      <c r="A31" s="7" t="s">
        <v>54</v>
      </c>
      <c r="B31" s="8" t="s">
        <v>24</v>
      </c>
      <c r="C31" s="15">
        <v>360659854.5</v>
      </c>
      <c r="D31" s="16">
        <v>437812447.72000003</v>
      </c>
      <c r="E31" s="16">
        <v>612324062.61000001</v>
      </c>
      <c r="F31" s="16">
        <v>356834907.43000001</v>
      </c>
      <c r="G31" s="16">
        <v>367756291.01999998</v>
      </c>
    </row>
    <row r="32" spans="1:7" x14ac:dyDescent="0.25">
      <c r="A32" s="7" t="s">
        <v>55</v>
      </c>
      <c r="B32" s="8" t="s">
        <v>25</v>
      </c>
      <c r="C32" s="15">
        <v>549274837.54999995</v>
      </c>
      <c r="D32" s="16">
        <v>444009810.69</v>
      </c>
      <c r="E32" s="16">
        <v>441439709.86000001</v>
      </c>
      <c r="F32" s="16">
        <v>431466250.93000001</v>
      </c>
      <c r="G32" s="16">
        <v>448857254.23000002</v>
      </c>
    </row>
    <row r="33" spans="1:7" ht="21.75" customHeight="1" x14ac:dyDescent="0.25">
      <c r="A33" s="7" t="s">
        <v>56</v>
      </c>
      <c r="B33" s="8" t="s">
        <v>26</v>
      </c>
      <c r="C33" s="15">
        <v>53605715.390000001</v>
      </c>
      <c r="D33" s="16">
        <v>57407163.549999997</v>
      </c>
      <c r="E33" s="16">
        <v>49961279.909999996</v>
      </c>
      <c r="F33" s="16">
        <v>34365510.329999998</v>
      </c>
      <c r="G33" s="16">
        <v>22751158</v>
      </c>
    </row>
    <row r="34" spans="1:7" ht="30" x14ac:dyDescent="0.25">
      <c r="A34" s="7" t="s">
        <v>83</v>
      </c>
      <c r="B34" s="8" t="s">
        <v>82</v>
      </c>
      <c r="C34" s="15">
        <v>36900</v>
      </c>
      <c r="D34" s="16">
        <v>52880</v>
      </c>
      <c r="E34" s="16">
        <v>50000</v>
      </c>
      <c r="F34" s="16">
        <v>0</v>
      </c>
      <c r="G34" s="16">
        <v>0</v>
      </c>
    </row>
    <row r="35" spans="1:7" x14ac:dyDescent="0.25">
      <c r="A35" s="7" t="s">
        <v>68</v>
      </c>
      <c r="B35" s="8" t="s">
        <v>36</v>
      </c>
      <c r="C35" s="17">
        <v>4235018.46</v>
      </c>
      <c r="D35" s="20">
        <v>1484752.37</v>
      </c>
      <c r="E35" s="20">
        <v>1135000</v>
      </c>
      <c r="F35" s="20">
        <v>0</v>
      </c>
      <c r="G35" s="20">
        <v>0</v>
      </c>
    </row>
    <row r="36" spans="1:7" x14ac:dyDescent="0.25">
      <c r="A36" s="7" t="s">
        <v>69</v>
      </c>
      <c r="B36" s="8" t="s">
        <v>37</v>
      </c>
      <c r="C36" s="17">
        <v>35034937.240000002</v>
      </c>
      <c r="D36" s="20">
        <v>40186749.829999998</v>
      </c>
      <c r="E36" s="20">
        <v>39733318.869999997</v>
      </c>
      <c r="F36" s="20">
        <v>19898925.329999998</v>
      </c>
      <c r="G36" s="20">
        <v>19898925.329999998</v>
      </c>
    </row>
    <row r="37" spans="1:7" x14ac:dyDescent="0.25">
      <c r="A37" s="11" t="s">
        <v>57</v>
      </c>
      <c r="B37" s="9" t="s">
        <v>38</v>
      </c>
      <c r="C37" s="14">
        <f>C38+C39</f>
        <v>168117974.97999999</v>
      </c>
      <c r="D37" s="14">
        <f t="shared" ref="D37:G37" si="7">D38+D39</f>
        <v>340180806.38</v>
      </c>
      <c r="E37" s="14">
        <f t="shared" si="7"/>
        <v>421242181.34000003</v>
      </c>
      <c r="F37" s="14">
        <f t="shared" si="7"/>
        <v>55360460.060000002</v>
      </c>
      <c r="G37" s="14">
        <f t="shared" si="7"/>
        <v>55261502.060000002</v>
      </c>
    </row>
    <row r="38" spans="1:7" x14ac:dyDescent="0.25">
      <c r="A38" s="12" t="s">
        <v>58</v>
      </c>
      <c r="B38" s="8" t="s">
        <v>39</v>
      </c>
      <c r="C38" s="17">
        <v>145497742.66999999</v>
      </c>
      <c r="D38" s="20">
        <v>316160298.57999998</v>
      </c>
      <c r="E38" s="20">
        <v>401716919.67000002</v>
      </c>
      <c r="F38" s="20">
        <v>41949767.810000002</v>
      </c>
      <c r="G38" s="20">
        <v>42432201.240000002</v>
      </c>
    </row>
    <row r="39" spans="1:7" x14ac:dyDescent="0.25">
      <c r="A39" s="12" t="s">
        <v>70</v>
      </c>
      <c r="B39" s="8" t="s">
        <v>40</v>
      </c>
      <c r="C39" s="17">
        <v>22620232.309999999</v>
      </c>
      <c r="D39" s="20">
        <v>24020507.800000001</v>
      </c>
      <c r="E39" s="20">
        <v>19525261.670000002</v>
      </c>
      <c r="F39" s="20">
        <v>13410692.25</v>
      </c>
      <c r="G39" s="20">
        <v>12829300.82</v>
      </c>
    </row>
    <row r="40" spans="1:7" x14ac:dyDescent="0.25">
      <c r="A40" s="11" t="s">
        <v>87</v>
      </c>
      <c r="B40" s="9" t="s">
        <v>88</v>
      </c>
      <c r="C40" s="18">
        <f>C41</f>
        <v>1600000</v>
      </c>
      <c r="D40" s="18">
        <f t="shared" ref="D40" si="8">D41</f>
        <v>0</v>
      </c>
      <c r="E40" s="18">
        <f t="shared" ref="E40" si="9">E41</f>
        <v>0</v>
      </c>
      <c r="F40" s="18">
        <f t="shared" ref="F40" si="10">F41</f>
        <v>0</v>
      </c>
      <c r="G40" s="18">
        <f t="shared" ref="G40" si="11">G41</f>
        <v>0</v>
      </c>
    </row>
    <row r="41" spans="1:7" x14ac:dyDescent="0.25">
      <c r="A41" s="12" t="s">
        <v>89</v>
      </c>
      <c r="B41" s="8" t="s">
        <v>90</v>
      </c>
      <c r="C41" s="17">
        <v>1600000</v>
      </c>
      <c r="D41" s="17">
        <v>0</v>
      </c>
      <c r="E41" s="17">
        <v>0</v>
      </c>
      <c r="F41" s="17">
        <v>0</v>
      </c>
      <c r="G41" s="17">
        <v>0</v>
      </c>
    </row>
    <row r="42" spans="1:7" x14ac:dyDescent="0.25">
      <c r="A42" s="11" t="s">
        <v>71</v>
      </c>
      <c r="B42" s="9" t="s">
        <v>41</v>
      </c>
      <c r="C42" s="14">
        <f>C43+C45+C46+C47</f>
        <v>40217657.160000004</v>
      </c>
      <c r="D42" s="14">
        <f t="shared" ref="D42" si="12">D43+D45+D46+D47</f>
        <v>71254513.729999989</v>
      </c>
      <c r="E42" s="14">
        <f>E43+E44+E45+E46+E47</f>
        <v>63298224.43</v>
      </c>
      <c r="F42" s="14">
        <f t="shared" ref="F42:G42" si="13">F43+F44+F45+F46+F47</f>
        <v>54846718.710000001</v>
      </c>
      <c r="G42" s="14">
        <f t="shared" si="13"/>
        <v>48171820.75</v>
      </c>
    </row>
    <row r="43" spans="1:7" x14ac:dyDescent="0.25">
      <c r="A43" s="12" t="s">
        <v>72</v>
      </c>
      <c r="B43" s="8" t="s">
        <v>42</v>
      </c>
      <c r="C43" s="17">
        <v>1251981.77</v>
      </c>
      <c r="D43" s="20">
        <v>1264275.1200000001</v>
      </c>
      <c r="E43" s="20">
        <v>818473.76</v>
      </c>
      <c r="F43" s="20">
        <v>0</v>
      </c>
      <c r="G43" s="20">
        <v>0</v>
      </c>
    </row>
    <row r="44" spans="1:7" x14ac:dyDescent="0.25">
      <c r="A44" s="12" t="s">
        <v>105</v>
      </c>
      <c r="B44" s="8" t="s">
        <v>106</v>
      </c>
      <c r="C44" s="17">
        <v>0</v>
      </c>
      <c r="D44" s="20">
        <v>0</v>
      </c>
      <c r="E44" s="20">
        <v>5502983.6799999997</v>
      </c>
      <c r="F44" s="20">
        <v>0</v>
      </c>
      <c r="G44" s="20">
        <v>0</v>
      </c>
    </row>
    <row r="45" spans="1:7" x14ac:dyDescent="0.25">
      <c r="A45" s="12" t="s">
        <v>95</v>
      </c>
      <c r="B45" s="8" t="s">
        <v>96</v>
      </c>
      <c r="C45" s="17">
        <v>138000</v>
      </c>
      <c r="D45" s="20">
        <v>2238000</v>
      </c>
      <c r="E45" s="20">
        <v>0</v>
      </c>
      <c r="F45" s="20">
        <v>0</v>
      </c>
      <c r="G45" s="20">
        <v>0</v>
      </c>
    </row>
    <row r="46" spans="1:7" x14ac:dyDescent="0.25">
      <c r="A46" s="12" t="s">
        <v>73</v>
      </c>
      <c r="B46" s="8" t="s">
        <v>43</v>
      </c>
      <c r="C46" s="17">
        <v>34712545.079999998</v>
      </c>
      <c r="D46" s="20">
        <v>60636083.609999999</v>
      </c>
      <c r="E46" s="20">
        <v>53216766.990000002</v>
      </c>
      <c r="F46" s="20">
        <v>47311718.710000001</v>
      </c>
      <c r="G46" s="20">
        <v>48171820.75</v>
      </c>
    </row>
    <row r="47" spans="1:7" x14ac:dyDescent="0.25">
      <c r="A47" s="12" t="s">
        <v>74</v>
      </c>
      <c r="B47" s="8" t="s">
        <v>44</v>
      </c>
      <c r="C47" s="17">
        <v>4115130.31</v>
      </c>
      <c r="D47" s="20">
        <v>7116155</v>
      </c>
      <c r="E47" s="20">
        <v>3760000</v>
      </c>
      <c r="F47" s="20">
        <v>7535000</v>
      </c>
      <c r="G47" s="20">
        <v>0</v>
      </c>
    </row>
    <row r="48" spans="1:7" x14ac:dyDescent="0.25">
      <c r="A48" s="11" t="s">
        <v>75</v>
      </c>
      <c r="B48" s="9" t="s">
        <v>45</v>
      </c>
      <c r="C48" s="14">
        <f>C49</f>
        <v>103652939.26000001</v>
      </c>
      <c r="D48" s="14">
        <f t="shared" ref="D48" si="14">D49</f>
        <v>182367952.5</v>
      </c>
      <c r="E48" s="14">
        <f>E49+E50</f>
        <v>70393931.060000002</v>
      </c>
      <c r="F48" s="14">
        <f t="shared" ref="F48:G48" si="15">F49+F50</f>
        <v>17521343.129999999</v>
      </c>
      <c r="G48" s="14">
        <f t="shared" si="15"/>
        <v>454172.72</v>
      </c>
    </row>
    <row r="49" spans="1:7" x14ac:dyDescent="0.25">
      <c r="A49" s="12" t="s">
        <v>76</v>
      </c>
      <c r="B49" s="8" t="s">
        <v>46</v>
      </c>
      <c r="C49" s="17">
        <v>103652939.26000001</v>
      </c>
      <c r="D49" s="20">
        <v>182367952.5</v>
      </c>
      <c r="E49" s="20">
        <v>66066308.850000001</v>
      </c>
      <c r="F49" s="20">
        <v>17521343.129999999</v>
      </c>
      <c r="G49" s="20">
        <v>454172.72</v>
      </c>
    </row>
    <row r="50" spans="1:7" x14ac:dyDescent="0.25">
      <c r="A50" s="12" t="s">
        <v>107</v>
      </c>
      <c r="B50" s="8" t="s">
        <v>108</v>
      </c>
      <c r="C50" s="17">
        <v>0</v>
      </c>
      <c r="D50" s="17">
        <v>0</v>
      </c>
      <c r="E50" s="17">
        <v>4327622.21</v>
      </c>
      <c r="F50" s="17">
        <v>0</v>
      </c>
      <c r="G50" s="17">
        <v>0</v>
      </c>
    </row>
    <row r="51" spans="1:7" x14ac:dyDescent="0.25">
      <c r="A51" s="11" t="s">
        <v>77</v>
      </c>
      <c r="B51" s="9" t="s">
        <v>47</v>
      </c>
      <c r="C51" s="14">
        <f>C52</f>
        <v>5037097.2300000004</v>
      </c>
      <c r="D51" s="14">
        <f t="shared" ref="D51:G51" si="16">D52</f>
        <v>4673906.57</v>
      </c>
      <c r="E51" s="14">
        <f t="shared" si="16"/>
        <v>2324750.11</v>
      </c>
      <c r="F51" s="14">
        <f t="shared" si="16"/>
        <v>0</v>
      </c>
      <c r="G51" s="14">
        <f t="shared" si="16"/>
        <v>0</v>
      </c>
    </row>
    <row r="52" spans="1:7" x14ac:dyDescent="0.25">
      <c r="A52" s="12" t="s">
        <v>78</v>
      </c>
      <c r="B52" s="8" t="s">
        <v>48</v>
      </c>
      <c r="C52" s="17">
        <v>5037097.2300000004</v>
      </c>
      <c r="D52" s="20">
        <v>4673906.57</v>
      </c>
      <c r="E52" s="20">
        <v>2324750.11</v>
      </c>
      <c r="F52" s="20">
        <v>0</v>
      </c>
      <c r="G52" s="20">
        <v>0</v>
      </c>
    </row>
    <row r="53" spans="1:7" ht="28.5" x14ac:dyDescent="0.25">
      <c r="A53" s="5" t="s">
        <v>91</v>
      </c>
      <c r="B53" s="9" t="s">
        <v>92</v>
      </c>
      <c r="C53" s="14">
        <f t="shared" ref="C53:D53" si="17">C54</f>
        <v>73283.39</v>
      </c>
      <c r="D53" s="14">
        <f t="shared" si="17"/>
        <v>101040</v>
      </c>
      <c r="E53" s="14">
        <f>E54</f>
        <v>92440</v>
      </c>
      <c r="F53" s="14">
        <f t="shared" ref="F53:G53" si="18">F54</f>
        <v>84044.27</v>
      </c>
      <c r="G53" s="14">
        <f t="shared" si="18"/>
        <v>73051.259999999995</v>
      </c>
    </row>
    <row r="54" spans="1:7" ht="20.25" customHeight="1" x14ac:dyDescent="0.25">
      <c r="A54" s="7" t="s">
        <v>93</v>
      </c>
      <c r="B54" s="8" t="s">
        <v>94</v>
      </c>
      <c r="C54" s="15">
        <v>73283.39</v>
      </c>
      <c r="D54" s="15">
        <v>101040</v>
      </c>
      <c r="E54" s="15">
        <v>92440</v>
      </c>
      <c r="F54" s="15">
        <v>84044.27</v>
      </c>
      <c r="G54" s="15">
        <v>73051.259999999995</v>
      </c>
    </row>
    <row r="55" spans="1:7" x14ac:dyDescent="0.25">
      <c r="A55" s="13"/>
      <c r="B55" s="9" t="s">
        <v>59</v>
      </c>
      <c r="C55" s="14">
        <f>C4+C13+C16+C19+C25+C30+C37+C40+C42+C48+C51+C53</f>
        <v>2068882071.2100003</v>
      </c>
      <c r="D55" s="14">
        <f>D4+D13+D16+D19+D25+D30+D37+D40+D42+D48+D51+D53</f>
        <v>2358983197.4600005</v>
      </c>
      <c r="E55" s="14">
        <f>E4+E16+E19+E25+E30+E37+E40+E42+E48+E51+E53</f>
        <v>2322131362.5799999</v>
      </c>
      <c r="F55" s="14">
        <f>F4+F16+F19+F25+F30+F37+F40+F42+F48+F51+F53</f>
        <v>1231625359.0600002</v>
      </c>
      <c r="G55" s="14">
        <f>G4+G16+G19+G25+G30+G37+G40+G42+G48+G51+G53</f>
        <v>1263747861.4400001</v>
      </c>
    </row>
  </sheetData>
  <mergeCells count="1">
    <mergeCell ref="A1:G1"/>
  </mergeCells>
  <pageMargins left="0.70866141732283472" right="0.31496062992125984" top="0.35433070866141736" bottom="0.35433070866141736" header="0.31496062992125984" footer="0.31496062992125984"/>
  <pageSetup paperSize="9" scale="9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2023-11-17T01:47:26Z</dcterms:modified>
</cp:coreProperties>
</file>