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rla\OneDrive\Рабочий стол\"/>
    </mc:Choice>
  </mc:AlternateContent>
  <bookViews>
    <workbookView xWindow="0" yWindow="0" windowWidth="21570" windowHeight="8145"/>
  </bookViews>
  <sheets>
    <sheet name="Оценка ожид исп за 2021 год (2" sheetId="3" r:id="rId1"/>
  </sheets>
  <definedNames>
    <definedName name="_xlnm.Print_Area" localSheetId="0">'Оценка ожид исп за 2021 год (2'!$A$1:$F$76</definedName>
  </definedNames>
  <calcPr calcId="162913"/>
</workbook>
</file>

<file path=xl/calcChain.xml><?xml version="1.0" encoding="utf-8"?>
<calcChain xmlns="http://schemas.openxmlformats.org/spreadsheetml/2006/main">
  <c r="D63" i="3" l="1"/>
  <c r="E16" i="3" l="1"/>
  <c r="D16" i="3"/>
  <c r="F24" i="3" l="1"/>
  <c r="E18" i="3" l="1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70" i="3"/>
  <c r="F47" i="3"/>
  <c r="F41" i="3"/>
  <c r="F42" i="3"/>
  <c r="E39" i="3"/>
  <c r="F61" i="3"/>
  <c r="E60" i="3"/>
  <c r="F59" i="3"/>
  <c r="D60" i="3" l="1"/>
  <c r="D39" i="3"/>
  <c r="D18" i="3"/>
  <c r="F58" i="3" l="1"/>
  <c r="F57" i="3"/>
  <c r="F56" i="3"/>
  <c r="F55" i="3"/>
  <c r="F54" i="3"/>
  <c r="F53" i="3"/>
  <c r="F52" i="3"/>
  <c r="F51" i="3"/>
  <c r="F50" i="3"/>
  <c r="F49" i="3"/>
  <c r="F48" i="3"/>
  <c r="F46" i="3"/>
  <c r="F45" i="3"/>
  <c r="F44" i="3"/>
  <c r="F13" i="3"/>
  <c r="F12" i="3"/>
  <c r="F73" i="3"/>
  <c r="F72" i="3"/>
  <c r="F71" i="3"/>
  <c r="F69" i="3"/>
  <c r="F68" i="3"/>
  <c r="F67" i="3"/>
  <c r="F66" i="3"/>
  <c r="F65" i="3"/>
  <c r="F64" i="3"/>
  <c r="F62" i="3"/>
  <c r="E63" i="3"/>
  <c r="F60" i="3"/>
  <c r="F40" i="3"/>
  <c r="E10" i="3"/>
  <c r="D10" i="3"/>
  <c r="F39" i="3" l="1"/>
  <c r="F17" i="3"/>
  <c r="F16" i="3" s="1"/>
  <c r="F10" i="3"/>
  <c r="F43" i="3"/>
  <c r="D14" i="3"/>
  <c r="D9" i="3" s="1"/>
  <c r="D74" i="3" s="1"/>
  <c r="F63" i="3"/>
  <c r="F18" i="3" l="1"/>
  <c r="E14" i="3"/>
  <c r="F14" i="3" s="1"/>
  <c r="E9" i="3" l="1"/>
  <c r="F9" i="3" s="1"/>
  <c r="E74" i="3" l="1"/>
</calcChain>
</file>

<file path=xl/sharedStrings.xml><?xml version="1.0" encoding="utf-8"?>
<sst xmlns="http://schemas.openxmlformats.org/spreadsheetml/2006/main" count="89" uniqueCount="87">
  <si>
    <t>код БК</t>
  </si>
  <si>
    <t>неналоговые доходы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</si>
  <si>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</si>
  <si>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</si>
  <si>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</si>
  <si>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</si>
  <si>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</si>
  <si>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</si>
  <si>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</si>
  <si>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</si>
  <si>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</si>
  <si>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</si>
  <si>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</si>
  <si>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Социальная политика</t>
  </si>
  <si>
    <t>в том числе:</t>
  </si>
  <si>
    <t>налоговые доходы</t>
  </si>
  <si>
    <t>Иные межбюджетные трансферты</t>
  </si>
  <si>
    <t xml:space="preserve">Дефицит бюджета 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</si>
  <si>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</si>
  <si>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</si>
  <si>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</si>
  <si>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Культура, кинематография и средства массовой информации</t>
  </si>
  <si>
    <t>Наименование показателей</t>
  </si>
  <si>
    <t>1100</t>
  </si>
  <si>
    <t>1200</t>
  </si>
  <si>
    <t>Средства массовой информации</t>
  </si>
  <si>
    <t>Физическая культура и спорт</t>
  </si>
  <si>
    <t xml:space="preserve">             (тыс. рублей)</t>
  </si>
  <si>
    <t>Доходы всего,  в том числе:</t>
  </si>
  <si>
    <t>Расходы  всего, в том числе:</t>
  </si>
  <si>
    <t>1000</t>
  </si>
  <si>
    <t>2020</t>
  </si>
  <si>
    <t>20230</t>
  </si>
  <si>
    <t>20220</t>
  </si>
  <si>
    <t>20210</t>
  </si>
  <si>
    <t>20240</t>
  </si>
  <si>
    <t>Субсидии бюджетам субъектов Российской Федерации и муниципальных образований, из них:</t>
  </si>
  <si>
    <t>Субвенции бюджетам субъектов Российской Федерации и муниципальных образований, в том числе:</t>
  </si>
  <si>
    <t>на поддержку муниципальных программ формирования современной городской среды</t>
  </si>
  <si>
    <t>на капитальный ремонт и ремонт автомобильных дорог общего пользования населенных пунктов за счёт дорожного фонда Приморского края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</si>
  <si>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</si>
  <si>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</si>
  <si>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</si>
  <si>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</si>
  <si>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на выполнение органами местного самоуправления отдельных государственных полномочий по государственному управлению охраной труда</t>
  </si>
  <si>
    <t>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</si>
  <si>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</si>
  <si>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</si>
  <si>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</si>
  <si>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дотация бюджета городских округов на поддержку мер по обеспеченности сбалансированности бюджетов</t>
  </si>
  <si>
    <t>на комплектование книжных фондов и обеспечение информационно-техническим оборудованием библиотек</t>
  </si>
  <si>
    <t>на укрепление материально-технической базы муниципальных домов культуры</t>
  </si>
  <si>
    <t>на благоустройство дворовых территорий</t>
  </si>
  <si>
    <t>на развитие спортивной инфраструктуры, находящейся в муниципальной собственности</t>
  </si>
  <si>
    <t>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</si>
  <si>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на мероприятия по созданию и развитию системы газоснабжения муниципальных образований Приморского края</t>
  </si>
  <si>
    <t xml:space="preserve">на проектирование, строительство (реконструкцию) автомобильных дорог общего пользования населенных пунктов за счет дорожного фонда Приморского края </t>
  </si>
  <si>
    <t>на государственную регистрацию актов гражданского состояния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</si>
  <si>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</si>
  <si>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</si>
  <si>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на 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</si>
  <si>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на социальную поддержку детей, оставшихся без попечения родителей, и лиц, принявших на воспитание в семью детей, оставшихся без попечения родителей</t>
  </si>
  <si>
    <t>на реализацию государственных полномочий органов опеки и попечительства в отношении несовершеннолетних</t>
  </si>
  <si>
    <t>на выплату единовременного пособия при всех формах устройства детей, лишенных родительского попечения, в семью</t>
  </si>
  <si>
    <t>на капитальный ремонт зданий муниципальных общеобразовательных организаций</t>
  </si>
  <si>
    <t>Оценка ожидаемого исполнения бюджета городского округа Большой Камень за 2021 год</t>
  </si>
  <si>
    <t>Ожидаемое исполнение 2021 года</t>
  </si>
  <si>
    <t>% ожидаемого исполнени к решению о бюджете на 2021 год</t>
  </si>
  <si>
    <t>на обеспечение земельных участков, предоставленных на бесплатной основе гражданам, имеющих трех и более детей инженерной инфраструктурой</t>
  </si>
  <si>
    <t>0900</t>
  </si>
  <si>
    <t>Здравоохранение</t>
  </si>
  <si>
    <t>на осуществление отдельных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края.</t>
  </si>
  <si>
    <t xml:space="preserve">на проведение Всероссийской переписи населения </t>
  </si>
  <si>
    <t xml:space="preserve">на реализацию полномочий Российской Федерации на государственную регистрацию актов гражданского состояния за счет средств краевого бюджета </t>
  </si>
  <si>
    <t>на реализацию проектов инициативного бюджетирования по направлению "Твой проект"</t>
  </si>
  <si>
    <t>на развитие спортивной инфраструктуры, находящейся в муниципальной собственности  Строительствофизкультурно-оздоровительного комплекса с бассейна в г. Большой Камень</t>
  </si>
  <si>
    <t>на развитие спортивной инфраструктуры, находящейся в муниципальной собственности Реконструкция стадиона "Южный" в микрорайоне Южная Лифляндия в г. Большой Камень</t>
  </si>
  <si>
    <t xml:space="preserve"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</t>
  </si>
  <si>
    <t>5=4/3</t>
  </si>
  <si>
    <t xml:space="preserve">на проектирование и (или) строительство, реконструкцию (модернизацию), капитальный ремонт объектов водопроводно-канализационного хозяйства </t>
  </si>
  <si>
    <r>
      <t xml:space="preserve">на строительство, реконструкцию, приобретение зданий муниципальных общеобразовательных организаций согласно плану социального развития центров экономического роста Приморского края за счет средств краевого бюджета </t>
    </r>
    <r>
      <rPr>
        <b/>
        <i/>
        <sz val="14"/>
        <rFont val="Times New Roman"/>
        <family val="1"/>
        <charset val="204"/>
      </rPr>
      <t/>
    </r>
  </si>
  <si>
    <t xml:space="preserve"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</si>
  <si>
    <t xml:space="preserve">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 – коммунального хозяйства </t>
  </si>
  <si>
    <t xml:space="preserve">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</si>
  <si>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на модернизацию библиотек в части комплектования книжных фондов</t>
  </si>
  <si>
    <t>Уточненный план (решение о бюджете на 2021 год № 474 от 30.09.2021)</t>
  </si>
  <si>
    <t>единая субвенция местным бюджетам из краевого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</si>
</sst>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 applyFill="1" applyBorder="1"/>
    <xf numFmtId="0" fontId="3" fillId="0" borderId="0" xfId="0" applyFont="1" applyBorder="1"/>
    <xf numFmtId="4" fontId="6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3" fontId="8" fillId="0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3" fontId="4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10" fillId="0" borderId="7" xfId="0" applyFont="1" applyBorder="1"/>
    <xf numFmtId="3" fontId="5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0" fontId="5" fillId="0" borderId="7" xfId="0" applyFont="1" applyBorder="1"/>
    <xf numFmtId="3" fontId="10" fillId="0" borderId="7" xfId="0" applyNumberFormat="1" applyFont="1" applyBorder="1"/>
    <xf numFmtId="3" fontId="5" fillId="0" borderId="7" xfId="0" applyNumberFormat="1" applyFont="1" applyBorder="1"/>
    <xf numFmtId="3" fontId="4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10" fillId="0" borderId="7" xfId="0" applyFont="1" applyFill="1" applyBorder="1" applyAlignment="1">
      <alignment horizontal="left" vertical="center" wrapText="1"/>
    </xf>
    <xf numFmtId="3" fontId="10" fillId="0" borderId="7" xfId="0" applyNumberFormat="1" applyFont="1" applyBorder="1" applyAlignment="1">
      <alignment wrapText="1"/>
    </xf>
    <xf numFmtId="3" fontId="10" fillId="0" borderId="7" xfId="0" applyNumberFormat="1" applyFont="1" applyBorder="1" applyAlignment="1">
      <alignment vertical="center" wrapText="1"/>
    </xf>
    <xf numFmtId="3" fontId="4" fillId="0" borderId="7" xfId="0" applyNumberFormat="1" applyFont="1" applyBorder="1"/>
    <xf numFmtId="3" fontId="5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wrapText="1"/>
    </xf>
    <xf numFmtId="0" fontId="4" fillId="0" borderId="7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5" fillId="2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topLeftCell="A58" workbookViewId="0">
      <selection activeCell="H72" sqref="H72"/>
    </sheetView>
  </sheetViews>
  <sheetFormatPr defaultRowHeight="14.25" x14ac:dyDescent="0.2"/>
  <cols>
    <col min="1" max="1" width="5.7109375" style="19" customWidth="1"/>
    <col min="2" max="2" width="12.85546875" style="1" hidden="1" customWidth="1"/>
    <col min="3" max="3" width="64.5703125" style="1" customWidth="1"/>
    <col min="4" max="4" width="13.7109375" style="1" customWidth="1"/>
    <col min="5" max="5" width="13.140625" style="1" customWidth="1"/>
    <col min="6" max="6" width="12.85546875" style="1" customWidth="1"/>
    <col min="7" max="7" width="12.28515625" style="1" bestFit="1" customWidth="1"/>
    <col min="8" max="8" width="15.28515625" style="1" customWidth="1"/>
    <col min="9" max="9" width="13.42578125" style="1" customWidth="1"/>
    <col min="10" max="16384" width="9.140625" style="1"/>
  </cols>
  <sheetData>
    <row r="1" spans="1:8" ht="15" x14ac:dyDescent="0.25">
      <c r="A1" s="54"/>
      <c r="B1" s="54"/>
      <c r="C1" s="54"/>
      <c r="D1" s="54"/>
      <c r="E1" s="54"/>
      <c r="F1" s="54"/>
    </row>
    <row r="2" spans="1:8" ht="16.5" x14ac:dyDescent="0.25">
      <c r="A2" s="55" t="s">
        <v>65</v>
      </c>
      <c r="B2" s="55"/>
      <c r="C2" s="55"/>
      <c r="D2" s="55"/>
      <c r="E2" s="55"/>
      <c r="F2" s="55"/>
    </row>
    <row r="3" spans="1:8" ht="15" x14ac:dyDescent="0.25">
      <c r="A3" s="56"/>
      <c r="B3" s="56"/>
      <c r="C3" s="56"/>
      <c r="D3" s="56"/>
      <c r="E3" s="56"/>
      <c r="F3" s="56"/>
    </row>
    <row r="4" spans="1:8" ht="15" x14ac:dyDescent="0.25">
      <c r="A4" s="20"/>
      <c r="B4" s="21"/>
      <c r="C4" s="21"/>
      <c r="D4" s="21"/>
      <c r="E4" s="57" t="s">
        <v>27</v>
      </c>
      <c r="F4" s="57"/>
    </row>
    <row r="5" spans="1:8" ht="15" customHeight="1" x14ac:dyDescent="0.2">
      <c r="A5" s="58" t="s">
        <v>0</v>
      </c>
      <c r="B5" s="22"/>
      <c r="C5" s="61" t="s">
        <v>22</v>
      </c>
      <c r="D5" s="64" t="s">
        <v>85</v>
      </c>
      <c r="E5" s="64" t="s">
        <v>66</v>
      </c>
      <c r="F5" s="64" t="s">
        <v>67</v>
      </c>
    </row>
    <row r="6" spans="1:8" ht="15" x14ac:dyDescent="0.2">
      <c r="A6" s="59"/>
      <c r="B6" s="22"/>
      <c r="C6" s="62"/>
      <c r="D6" s="65"/>
      <c r="E6" s="65"/>
      <c r="F6" s="65"/>
    </row>
    <row r="7" spans="1:8" ht="31.5" customHeight="1" x14ac:dyDescent="0.2">
      <c r="A7" s="60"/>
      <c r="B7" s="23"/>
      <c r="C7" s="63"/>
      <c r="D7" s="66"/>
      <c r="E7" s="66"/>
      <c r="F7" s="66"/>
    </row>
    <row r="8" spans="1:8" ht="15" x14ac:dyDescent="0.25">
      <c r="A8" s="24">
        <v>1</v>
      </c>
      <c r="B8" s="24"/>
      <c r="C8" s="24">
        <v>2</v>
      </c>
      <c r="D8" s="46">
        <v>3</v>
      </c>
      <c r="E8" s="46">
        <v>4</v>
      </c>
      <c r="F8" s="47" t="s">
        <v>78</v>
      </c>
    </row>
    <row r="9" spans="1:8" ht="15" x14ac:dyDescent="0.25">
      <c r="A9" s="25"/>
      <c r="B9" s="26"/>
      <c r="C9" s="27" t="s">
        <v>28</v>
      </c>
      <c r="D9" s="49">
        <f>D10+D14</f>
        <v>2001217.8199999998</v>
      </c>
      <c r="E9" s="49">
        <f>E10+E14</f>
        <v>1950133.08</v>
      </c>
      <c r="F9" s="49">
        <f>E9/D9*100</f>
        <v>97.447317353989988</v>
      </c>
      <c r="G9" s="2"/>
    </row>
    <row r="10" spans="1:8" ht="15" x14ac:dyDescent="0.25">
      <c r="A10" s="28" t="s">
        <v>30</v>
      </c>
      <c r="B10" s="29"/>
      <c r="C10" s="30" t="s">
        <v>18</v>
      </c>
      <c r="D10" s="48">
        <f>D12+D13</f>
        <v>871306.05999999994</v>
      </c>
      <c r="E10" s="48">
        <f>E12+E13</f>
        <v>819684.53999999992</v>
      </c>
      <c r="F10" s="48">
        <f>E10/D10*100</f>
        <v>94.075386093378029</v>
      </c>
    </row>
    <row r="11" spans="1:8" ht="15" x14ac:dyDescent="0.25">
      <c r="A11" s="31"/>
      <c r="B11" s="32"/>
      <c r="C11" s="33" t="s">
        <v>14</v>
      </c>
      <c r="D11" s="48"/>
      <c r="E11" s="48"/>
      <c r="F11" s="48"/>
      <c r="H11" s="2"/>
    </row>
    <row r="12" spans="1:8" ht="15" x14ac:dyDescent="0.25">
      <c r="A12" s="31"/>
      <c r="B12" s="32"/>
      <c r="C12" s="34" t="s">
        <v>15</v>
      </c>
      <c r="D12" s="48">
        <v>596095.21</v>
      </c>
      <c r="E12" s="48">
        <v>596095.21</v>
      </c>
      <c r="F12" s="48">
        <f t="shared" ref="F12:F13" si="0">E12/D12*100</f>
        <v>100</v>
      </c>
      <c r="G12" s="3"/>
      <c r="H12" s="4"/>
    </row>
    <row r="13" spans="1:8" ht="15" x14ac:dyDescent="0.25">
      <c r="A13" s="31"/>
      <c r="B13" s="32"/>
      <c r="C13" s="34" t="s">
        <v>1</v>
      </c>
      <c r="D13" s="48">
        <v>275210.84999999998</v>
      </c>
      <c r="E13" s="48">
        <v>223589.33</v>
      </c>
      <c r="F13" s="48">
        <f t="shared" si="0"/>
        <v>81.242919746805043</v>
      </c>
    </row>
    <row r="14" spans="1:8" ht="29.25" x14ac:dyDescent="0.25">
      <c r="A14" s="28" t="s">
        <v>31</v>
      </c>
      <c r="B14" s="32"/>
      <c r="C14" s="35" t="s">
        <v>19</v>
      </c>
      <c r="D14" s="49">
        <f>D16+D18+D39+D60</f>
        <v>1129911.7599999998</v>
      </c>
      <c r="E14" s="49">
        <f>E16+E18+E39+E60</f>
        <v>1130448.54</v>
      </c>
      <c r="F14" s="49">
        <f>E14/D14*100</f>
        <v>100.04750636456782</v>
      </c>
      <c r="G14" s="2"/>
    </row>
    <row r="15" spans="1:8" ht="15" x14ac:dyDescent="0.25">
      <c r="A15" s="31"/>
      <c r="B15" s="32"/>
      <c r="C15" s="33" t="s">
        <v>14</v>
      </c>
      <c r="D15" s="5"/>
      <c r="E15" s="49"/>
      <c r="F15" s="48"/>
    </row>
    <row r="16" spans="1:8" ht="30" x14ac:dyDescent="0.25">
      <c r="A16" s="28" t="s">
        <v>34</v>
      </c>
      <c r="B16" s="32"/>
      <c r="C16" s="36" t="s">
        <v>20</v>
      </c>
      <c r="D16" s="48">
        <f>D17</f>
        <v>11625.6</v>
      </c>
      <c r="E16" s="48">
        <f t="shared" ref="E16:F16" si="1">E17</f>
        <v>11625.6</v>
      </c>
      <c r="F16" s="48">
        <f t="shared" si="1"/>
        <v>100</v>
      </c>
    </row>
    <row r="17" spans="1:9" ht="30" x14ac:dyDescent="0.25">
      <c r="A17" s="31"/>
      <c r="B17" s="32"/>
      <c r="C17" s="36" t="s">
        <v>49</v>
      </c>
      <c r="D17" s="48">
        <v>11625.6</v>
      </c>
      <c r="E17" s="48">
        <v>11625.6</v>
      </c>
      <c r="F17" s="48">
        <f t="shared" ref="F17:F42" si="2">E17/D17*100</f>
        <v>100</v>
      </c>
    </row>
    <row r="18" spans="1:9" ht="29.25" x14ac:dyDescent="0.25">
      <c r="A18" s="28" t="s">
        <v>33</v>
      </c>
      <c r="B18" s="32"/>
      <c r="C18" s="35" t="s">
        <v>36</v>
      </c>
      <c r="D18" s="49">
        <f>SUM(D19:D38)</f>
        <v>645858.87999999989</v>
      </c>
      <c r="E18" s="49">
        <f>SUM(E19:E38)</f>
        <v>645858.87999999989</v>
      </c>
      <c r="F18" s="52">
        <f t="shared" si="2"/>
        <v>100</v>
      </c>
      <c r="G18" s="2"/>
      <c r="I18" s="2"/>
    </row>
    <row r="19" spans="1:9" ht="27" customHeight="1" x14ac:dyDescent="0.25">
      <c r="A19" s="28"/>
      <c r="B19" s="32"/>
      <c r="C19" s="37" t="s">
        <v>79</v>
      </c>
      <c r="D19" s="48">
        <v>10200</v>
      </c>
      <c r="E19" s="48">
        <v>10200</v>
      </c>
      <c r="F19" s="51">
        <f t="shared" si="2"/>
        <v>100</v>
      </c>
      <c r="G19" s="2"/>
      <c r="I19" s="2"/>
    </row>
    <row r="20" spans="1:9" ht="60" x14ac:dyDescent="0.25">
      <c r="A20" s="28"/>
      <c r="B20" s="32"/>
      <c r="C20" s="37" t="s">
        <v>80</v>
      </c>
      <c r="D20" s="48">
        <v>103067.02</v>
      </c>
      <c r="E20" s="48">
        <v>103067.02</v>
      </c>
      <c r="F20" s="51">
        <f t="shared" si="2"/>
        <v>100</v>
      </c>
      <c r="G20" s="2"/>
      <c r="I20" s="2"/>
    </row>
    <row r="21" spans="1:9" ht="60" x14ac:dyDescent="0.25">
      <c r="A21" s="28"/>
      <c r="B21" s="32"/>
      <c r="C21" s="37" t="s">
        <v>81</v>
      </c>
      <c r="D21" s="48">
        <v>217439.9</v>
      </c>
      <c r="E21" s="48">
        <v>217439.9</v>
      </c>
      <c r="F21" s="51">
        <f t="shared" si="2"/>
        <v>100</v>
      </c>
      <c r="G21" s="2"/>
      <c r="I21" s="2"/>
    </row>
    <row r="22" spans="1:9" ht="30" x14ac:dyDescent="0.25">
      <c r="A22" s="28"/>
      <c r="B22" s="32"/>
      <c r="C22" s="37" t="s">
        <v>38</v>
      </c>
      <c r="D22" s="48">
        <v>12874.71</v>
      </c>
      <c r="E22" s="48">
        <v>12874.71</v>
      </c>
      <c r="F22" s="51">
        <f t="shared" si="2"/>
        <v>100</v>
      </c>
      <c r="G22" s="2"/>
      <c r="H22" s="2"/>
    </row>
    <row r="23" spans="1:9" ht="30" x14ac:dyDescent="0.25">
      <c r="A23" s="28"/>
      <c r="B23" s="32"/>
      <c r="C23" s="37" t="s">
        <v>51</v>
      </c>
      <c r="D23" s="48">
        <v>2236.3000000000002</v>
      </c>
      <c r="E23" s="48">
        <v>2236.3000000000002</v>
      </c>
      <c r="F23" s="51">
        <f t="shared" si="2"/>
        <v>100</v>
      </c>
      <c r="G23" s="2"/>
      <c r="H23" s="2"/>
    </row>
    <row r="24" spans="1:9" ht="30" x14ac:dyDescent="0.25">
      <c r="A24" s="28"/>
      <c r="B24" s="32"/>
      <c r="C24" s="37" t="s">
        <v>84</v>
      </c>
      <c r="D24" s="48">
        <v>1345.43</v>
      </c>
      <c r="E24" s="48">
        <v>1345.43</v>
      </c>
      <c r="F24" s="51">
        <f t="shared" si="2"/>
        <v>100</v>
      </c>
      <c r="G24" s="2"/>
      <c r="H24" s="2"/>
    </row>
    <row r="25" spans="1:9" ht="30" x14ac:dyDescent="0.25">
      <c r="A25" s="28"/>
      <c r="B25" s="32"/>
      <c r="C25" s="37" t="s">
        <v>50</v>
      </c>
      <c r="D25" s="48">
        <v>226.44</v>
      </c>
      <c r="E25" s="48">
        <v>226.44</v>
      </c>
      <c r="F25" s="51">
        <f t="shared" si="2"/>
        <v>100</v>
      </c>
      <c r="H25" s="2"/>
    </row>
    <row r="26" spans="1:9" ht="105" x14ac:dyDescent="0.25">
      <c r="A26" s="28"/>
      <c r="B26" s="32"/>
      <c r="C26" s="37" t="s">
        <v>82</v>
      </c>
      <c r="D26" s="48">
        <v>11629.22</v>
      </c>
      <c r="E26" s="48">
        <v>11629.22</v>
      </c>
      <c r="F26" s="51">
        <f t="shared" si="2"/>
        <v>100</v>
      </c>
      <c r="H26" s="2"/>
    </row>
    <row r="27" spans="1:9" ht="75" x14ac:dyDescent="0.25">
      <c r="A27" s="28"/>
      <c r="B27" s="32"/>
      <c r="C27" s="37" t="s">
        <v>83</v>
      </c>
      <c r="D27" s="48">
        <v>2748.02</v>
      </c>
      <c r="E27" s="48">
        <v>2748.02</v>
      </c>
      <c r="F27" s="51">
        <f t="shared" si="2"/>
        <v>100</v>
      </c>
      <c r="H27" s="2"/>
    </row>
    <row r="28" spans="1:9" ht="30" x14ac:dyDescent="0.25">
      <c r="A28" s="28"/>
      <c r="B28" s="32"/>
      <c r="C28" s="37" t="s">
        <v>74</v>
      </c>
      <c r="D28" s="48">
        <v>8590.41</v>
      </c>
      <c r="E28" s="48">
        <v>8590.41</v>
      </c>
      <c r="F28" s="51">
        <f t="shared" si="2"/>
        <v>100</v>
      </c>
      <c r="G28" s="2"/>
      <c r="H28" s="2"/>
    </row>
    <row r="29" spans="1:9" ht="30" x14ac:dyDescent="0.25">
      <c r="A29" s="28"/>
      <c r="B29" s="32"/>
      <c r="C29" s="37" t="s">
        <v>55</v>
      </c>
      <c r="D29" s="48">
        <v>2648</v>
      </c>
      <c r="E29" s="48">
        <v>2648</v>
      </c>
      <c r="F29" s="51">
        <f t="shared" si="2"/>
        <v>100</v>
      </c>
      <c r="G29" s="2"/>
      <c r="H29" s="2"/>
    </row>
    <row r="30" spans="1:9" ht="30" x14ac:dyDescent="0.25">
      <c r="A30" s="28"/>
      <c r="B30" s="32"/>
      <c r="C30" s="37" t="s">
        <v>53</v>
      </c>
      <c r="D30" s="48">
        <v>3918.88</v>
      </c>
      <c r="E30" s="48">
        <v>3918.88</v>
      </c>
      <c r="F30" s="51">
        <f t="shared" si="2"/>
        <v>100</v>
      </c>
      <c r="H30" s="2"/>
    </row>
    <row r="31" spans="1:9" ht="45" x14ac:dyDescent="0.25">
      <c r="A31" s="28"/>
      <c r="B31" s="32"/>
      <c r="C31" s="37" t="s">
        <v>75</v>
      </c>
      <c r="D31" s="48">
        <v>6920.69</v>
      </c>
      <c r="E31" s="48">
        <v>6920.69</v>
      </c>
      <c r="F31" s="51">
        <f t="shared" si="2"/>
        <v>100</v>
      </c>
      <c r="H31" s="2"/>
    </row>
    <row r="32" spans="1:9" ht="60" x14ac:dyDescent="0.25">
      <c r="A32" s="28"/>
      <c r="B32" s="32"/>
      <c r="C32" s="37" t="s">
        <v>76</v>
      </c>
      <c r="D32" s="48">
        <v>5267.69</v>
      </c>
      <c r="E32" s="48">
        <v>5267.69</v>
      </c>
      <c r="F32" s="51">
        <f t="shared" si="2"/>
        <v>100</v>
      </c>
      <c r="H32" s="2"/>
    </row>
    <row r="33" spans="1:8" ht="45" x14ac:dyDescent="0.25">
      <c r="A33" s="28"/>
      <c r="B33" s="32"/>
      <c r="C33" s="37" t="s">
        <v>68</v>
      </c>
      <c r="D33" s="48">
        <v>13408.84</v>
      </c>
      <c r="E33" s="48">
        <v>13408.84</v>
      </c>
      <c r="F33" s="51">
        <f t="shared" si="2"/>
        <v>100</v>
      </c>
      <c r="H33" s="2"/>
    </row>
    <row r="34" spans="1:8" ht="45" x14ac:dyDescent="0.25">
      <c r="A34" s="28"/>
      <c r="B34" s="32"/>
      <c r="C34" s="37" t="s">
        <v>56</v>
      </c>
      <c r="D34" s="48">
        <v>90030.41</v>
      </c>
      <c r="E34" s="48">
        <v>90030.41</v>
      </c>
      <c r="F34" s="51">
        <f t="shared" si="2"/>
        <v>100</v>
      </c>
      <c r="H34" s="2"/>
    </row>
    <row r="35" spans="1:8" ht="45" x14ac:dyDescent="0.25">
      <c r="A35" s="28"/>
      <c r="B35" s="32"/>
      <c r="C35" s="37" t="s">
        <v>54</v>
      </c>
      <c r="D35" s="48">
        <v>35915.75</v>
      </c>
      <c r="E35" s="48">
        <v>35915.75</v>
      </c>
      <c r="F35" s="51">
        <f t="shared" si="2"/>
        <v>100</v>
      </c>
      <c r="H35" s="2"/>
    </row>
    <row r="36" spans="1:8" ht="15" x14ac:dyDescent="0.25">
      <c r="A36" s="28"/>
      <c r="B36" s="32"/>
      <c r="C36" s="37" t="s">
        <v>52</v>
      </c>
      <c r="D36" s="48">
        <v>12280.95</v>
      </c>
      <c r="E36" s="48">
        <v>12280.95</v>
      </c>
      <c r="F36" s="51">
        <f t="shared" si="2"/>
        <v>100</v>
      </c>
      <c r="H36" s="2"/>
    </row>
    <row r="37" spans="1:8" ht="30" x14ac:dyDescent="0.25">
      <c r="A37" s="28"/>
      <c r="B37" s="32"/>
      <c r="C37" s="37" t="s">
        <v>64</v>
      </c>
      <c r="D37" s="48">
        <v>55110.22</v>
      </c>
      <c r="E37" s="48">
        <v>55110.22</v>
      </c>
      <c r="F37" s="51">
        <f t="shared" si="2"/>
        <v>100</v>
      </c>
      <c r="H37" s="2"/>
    </row>
    <row r="38" spans="1:8" ht="45" x14ac:dyDescent="0.25">
      <c r="A38" s="28"/>
      <c r="B38" s="32"/>
      <c r="C38" s="37" t="s">
        <v>39</v>
      </c>
      <c r="D38" s="48">
        <v>50000</v>
      </c>
      <c r="E38" s="48">
        <v>50000</v>
      </c>
      <c r="F38" s="51">
        <f t="shared" si="2"/>
        <v>100</v>
      </c>
      <c r="H38" s="2"/>
    </row>
    <row r="39" spans="1:8" ht="29.25" x14ac:dyDescent="0.25">
      <c r="A39" s="28" t="s">
        <v>32</v>
      </c>
      <c r="B39" s="32"/>
      <c r="C39" s="35" t="s">
        <v>37</v>
      </c>
      <c r="D39" s="49">
        <f>SUM(D40:D59)</f>
        <v>449612.28</v>
      </c>
      <c r="E39" s="49">
        <f>SUM(E40:E59)</f>
        <v>450149.06000000006</v>
      </c>
      <c r="F39" s="49">
        <f t="shared" si="2"/>
        <v>100.11938730854951</v>
      </c>
      <c r="G39" s="2"/>
    </row>
    <row r="40" spans="1:8" ht="30" x14ac:dyDescent="0.25">
      <c r="A40" s="28"/>
      <c r="B40" s="32"/>
      <c r="C40" s="38" t="s">
        <v>57</v>
      </c>
      <c r="D40" s="48">
        <v>2128.52</v>
      </c>
      <c r="E40" s="48">
        <v>2128.52</v>
      </c>
      <c r="F40" s="48">
        <f t="shared" si="2"/>
        <v>100</v>
      </c>
      <c r="G40" s="2"/>
      <c r="H40" s="2"/>
    </row>
    <row r="41" spans="1:8" ht="15" x14ac:dyDescent="0.25">
      <c r="A41" s="28"/>
      <c r="B41" s="32"/>
      <c r="C41" s="38" t="s">
        <v>72</v>
      </c>
      <c r="D41" s="48">
        <v>614.29999999999995</v>
      </c>
      <c r="E41" s="48">
        <v>614.29999999999995</v>
      </c>
      <c r="F41" s="48">
        <f t="shared" si="2"/>
        <v>100</v>
      </c>
      <c r="G41" s="2"/>
      <c r="H41" s="2"/>
    </row>
    <row r="42" spans="1:8" ht="45" x14ac:dyDescent="0.25">
      <c r="A42" s="28"/>
      <c r="B42" s="32"/>
      <c r="C42" s="38" t="s">
        <v>73</v>
      </c>
      <c r="D42" s="48">
        <v>627.84</v>
      </c>
      <c r="E42" s="48">
        <v>627.84</v>
      </c>
      <c r="F42" s="48">
        <f t="shared" si="2"/>
        <v>100</v>
      </c>
      <c r="G42" s="2"/>
      <c r="H42" s="2"/>
    </row>
    <row r="43" spans="1:8" ht="45" x14ac:dyDescent="0.25">
      <c r="A43" s="28"/>
      <c r="B43" s="32"/>
      <c r="C43" s="38" t="s">
        <v>58</v>
      </c>
      <c r="D43" s="48">
        <v>21151.919999999998</v>
      </c>
      <c r="E43" s="48">
        <v>20333.400000000001</v>
      </c>
      <c r="F43" s="48">
        <f t="shared" ref="F43:F73" si="3">E43/D43*100</f>
        <v>96.130280371710953</v>
      </c>
      <c r="G43" s="2"/>
      <c r="H43" s="2"/>
    </row>
    <row r="44" spans="1:8" ht="29.25" customHeight="1" x14ac:dyDescent="0.25">
      <c r="A44" s="28"/>
      <c r="B44" s="32"/>
      <c r="C44" s="38" t="s">
        <v>63</v>
      </c>
      <c r="D44" s="48">
        <v>470.74</v>
      </c>
      <c r="E44" s="48">
        <v>470.74</v>
      </c>
      <c r="F44" s="48">
        <f t="shared" si="3"/>
        <v>100</v>
      </c>
      <c r="G44" s="2"/>
      <c r="H44" s="2"/>
    </row>
    <row r="45" spans="1:8" ht="45" x14ac:dyDescent="0.25">
      <c r="A45" s="28"/>
      <c r="B45" s="32"/>
      <c r="C45" s="38" t="s">
        <v>40</v>
      </c>
      <c r="D45" s="48">
        <v>61.6</v>
      </c>
      <c r="E45" s="48">
        <v>61.6</v>
      </c>
      <c r="F45" s="48">
        <f t="shared" si="3"/>
        <v>100</v>
      </c>
      <c r="G45" s="2"/>
      <c r="H45" s="2"/>
    </row>
    <row r="46" spans="1:8" ht="15" x14ac:dyDescent="0.25">
      <c r="A46" s="28"/>
      <c r="B46" s="32"/>
      <c r="C46" s="38" t="s">
        <v>86</v>
      </c>
      <c r="D46" s="48">
        <v>2014.05</v>
      </c>
      <c r="E46" s="53">
        <v>2032.38</v>
      </c>
      <c r="F46" s="48">
        <f t="shared" si="3"/>
        <v>100.91010650182469</v>
      </c>
      <c r="G46" s="2"/>
      <c r="H46" s="2"/>
    </row>
    <row r="47" spans="1:8" ht="45" x14ac:dyDescent="0.25">
      <c r="A47" s="28"/>
      <c r="B47" s="32"/>
      <c r="C47" s="38" t="s">
        <v>58</v>
      </c>
      <c r="D47" s="48">
        <v>846.08</v>
      </c>
      <c r="E47" s="48">
        <v>813.34</v>
      </c>
      <c r="F47" s="48">
        <f t="shared" si="3"/>
        <v>96.130389561270803</v>
      </c>
      <c r="G47" s="2"/>
      <c r="H47" s="2"/>
    </row>
    <row r="48" spans="1:8" ht="45" x14ac:dyDescent="0.25">
      <c r="A48" s="28"/>
      <c r="B48" s="32"/>
      <c r="C48" s="38" t="s">
        <v>61</v>
      </c>
      <c r="D48" s="48">
        <v>9263.1200000000008</v>
      </c>
      <c r="E48" s="48">
        <v>10599.99</v>
      </c>
      <c r="F48" s="48">
        <f t="shared" si="3"/>
        <v>114.43217835891146</v>
      </c>
      <c r="G48" s="2"/>
      <c r="H48" s="2"/>
    </row>
    <row r="49" spans="1:8" ht="30" x14ac:dyDescent="0.25">
      <c r="A49" s="28"/>
      <c r="B49" s="32"/>
      <c r="C49" s="38" t="s">
        <v>62</v>
      </c>
      <c r="D49" s="48">
        <v>2798.77</v>
      </c>
      <c r="E49" s="48">
        <v>2823.75</v>
      </c>
      <c r="F49" s="48">
        <f t="shared" si="3"/>
        <v>100.89253493498931</v>
      </c>
      <c r="G49" s="2"/>
      <c r="H49" s="2"/>
    </row>
    <row r="50" spans="1:8" ht="75" x14ac:dyDescent="0.25">
      <c r="A50" s="28"/>
      <c r="B50" s="32"/>
      <c r="C50" s="38" t="s">
        <v>41</v>
      </c>
      <c r="D50" s="48">
        <v>182858.17</v>
      </c>
      <c r="E50" s="48">
        <v>182858.17</v>
      </c>
      <c r="F50" s="48">
        <f t="shared" si="3"/>
        <v>100</v>
      </c>
      <c r="G50" s="2"/>
      <c r="H50" s="2"/>
    </row>
    <row r="51" spans="1:8" ht="60" x14ac:dyDescent="0.25">
      <c r="A51" s="28"/>
      <c r="B51" s="32"/>
      <c r="C51" s="38" t="s">
        <v>42</v>
      </c>
      <c r="D51" s="48">
        <v>174008.9</v>
      </c>
      <c r="E51" s="48">
        <v>174008.9</v>
      </c>
      <c r="F51" s="48">
        <f t="shared" si="3"/>
        <v>100</v>
      </c>
      <c r="G51" s="2"/>
      <c r="H51" s="2"/>
    </row>
    <row r="52" spans="1:8" ht="45" x14ac:dyDescent="0.25">
      <c r="A52" s="28"/>
      <c r="B52" s="32"/>
      <c r="C52" s="38" t="s">
        <v>43</v>
      </c>
      <c r="D52" s="48">
        <v>5002</v>
      </c>
      <c r="E52" s="48">
        <v>5002</v>
      </c>
      <c r="F52" s="48">
        <f t="shared" si="3"/>
        <v>100</v>
      </c>
      <c r="G52" s="2"/>
    </row>
    <row r="53" spans="1:8" ht="45" x14ac:dyDescent="0.25">
      <c r="A53" s="28"/>
      <c r="B53" s="32"/>
      <c r="C53" s="38" t="s">
        <v>44</v>
      </c>
      <c r="D53" s="48">
        <v>870.09</v>
      </c>
      <c r="E53" s="48">
        <v>877.95</v>
      </c>
      <c r="F53" s="48">
        <f t="shared" si="3"/>
        <v>100.9033548253629</v>
      </c>
      <c r="G53" s="2"/>
    </row>
    <row r="54" spans="1:8" ht="60" x14ac:dyDescent="0.25">
      <c r="A54" s="28"/>
      <c r="B54" s="32"/>
      <c r="C54" s="39" t="s">
        <v>47</v>
      </c>
      <c r="D54" s="48">
        <v>571.54999999999995</v>
      </c>
      <c r="E54" s="48">
        <v>571.54999999999995</v>
      </c>
      <c r="F54" s="48">
        <f t="shared" si="3"/>
        <v>100</v>
      </c>
      <c r="G54" s="2"/>
    </row>
    <row r="55" spans="1:8" ht="60" x14ac:dyDescent="0.25">
      <c r="A55" s="28"/>
      <c r="B55" s="32"/>
      <c r="C55" s="38" t="s">
        <v>45</v>
      </c>
      <c r="D55" s="48">
        <v>8367.4</v>
      </c>
      <c r="E55" s="48">
        <v>8367.4</v>
      </c>
      <c r="F55" s="48">
        <f t="shared" si="3"/>
        <v>100</v>
      </c>
      <c r="G55" s="2"/>
    </row>
    <row r="56" spans="1:8" ht="75" x14ac:dyDescent="0.25">
      <c r="A56" s="28"/>
      <c r="B56" s="32"/>
      <c r="C56" s="38" t="s">
        <v>46</v>
      </c>
      <c r="D56" s="48">
        <v>3.39</v>
      </c>
      <c r="E56" s="48">
        <v>3.39</v>
      </c>
      <c r="F56" s="48">
        <f t="shared" si="3"/>
        <v>100</v>
      </c>
      <c r="G56" s="2"/>
    </row>
    <row r="57" spans="1:8" ht="60" x14ac:dyDescent="0.25">
      <c r="A57" s="28"/>
      <c r="B57" s="32"/>
      <c r="C57" s="38" t="s">
        <v>59</v>
      </c>
      <c r="D57" s="48">
        <v>3415</v>
      </c>
      <c r="E57" s="48">
        <v>3415</v>
      </c>
      <c r="F57" s="48">
        <f t="shared" si="3"/>
        <v>100</v>
      </c>
      <c r="G57" s="2"/>
    </row>
    <row r="58" spans="1:8" ht="75" x14ac:dyDescent="0.25">
      <c r="A58" s="28"/>
      <c r="B58" s="32"/>
      <c r="C58" s="39" t="s">
        <v>48</v>
      </c>
      <c r="D58" s="48">
        <v>12833.24</v>
      </c>
      <c r="E58" s="48">
        <v>12833.24</v>
      </c>
      <c r="F58" s="48">
        <f t="shared" si="3"/>
        <v>100</v>
      </c>
      <c r="G58" s="2"/>
    </row>
    <row r="59" spans="1:8" ht="60" x14ac:dyDescent="0.25">
      <c r="A59" s="28"/>
      <c r="B59" s="32"/>
      <c r="C59" s="38" t="s">
        <v>71</v>
      </c>
      <c r="D59" s="50">
        <v>21705.599999999999</v>
      </c>
      <c r="E59" s="50">
        <v>21705.599999999999</v>
      </c>
      <c r="F59" s="48">
        <f t="shared" si="3"/>
        <v>100</v>
      </c>
      <c r="G59" s="2"/>
    </row>
    <row r="60" spans="1:8" ht="15" x14ac:dyDescent="0.25">
      <c r="A60" s="28" t="s">
        <v>35</v>
      </c>
      <c r="B60" s="32"/>
      <c r="C60" s="40" t="s">
        <v>16</v>
      </c>
      <c r="D60" s="49">
        <f>D62+D61</f>
        <v>22815</v>
      </c>
      <c r="E60" s="49">
        <f>E62+E61</f>
        <v>22815</v>
      </c>
      <c r="F60" s="49">
        <f t="shared" si="3"/>
        <v>100</v>
      </c>
    </row>
    <row r="61" spans="1:8" ht="45" x14ac:dyDescent="0.25">
      <c r="A61" s="28"/>
      <c r="B61" s="32"/>
      <c r="C61" s="41" t="s">
        <v>77</v>
      </c>
      <c r="D61" s="48">
        <v>22815</v>
      </c>
      <c r="E61" s="48">
        <v>22815</v>
      </c>
      <c r="F61" s="49">
        <f t="shared" si="3"/>
        <v>100</v>
      </c>
    </row>
    <row r="62" spans="1:8" ht="45" x14ac:dyDescent="0.25">
      <c r="A62" s="28"/>
      <c r="B62" s="32"/>
      <c r="C62" s="41" t="s">
        <v>60</v>
      </c>
      <c r="D62" s="48">
        <v>0</v>
      </c>
      <c r="E62" s="48">
        <v>0</v>
      </c>
      <c r="F62" s="51" t="e">
        <f t="shared" si="3"/>
        <v>#DIV/0!</v>
      </c>
    </row>
    <row r="63" spans="1:8" ht="15" x14ac:dyDescent="0.2">
      <c r="A63" s="42"/>
      <c r="B63" s="43"/>
      <c r="C63" s="27" t="s">
        <v>29</v>
      </c>
      <c r="D63" s="49">
        <f>SUM(D64:D73)+0.01</f>
        <v>2228762.0399999996</v>
      </c>
      <c r="E63" s="49">
        <f>SUM(E64:E73)</f>
        <v>2177677.3000000003</v>
      </c>
      <c r="F63" s="49">
        <f t="shared" si="3"/>
        <v>97.707932067974411</v>
      </c>
      <c r="G63" s="2"/>
    </row>
    <row r="64" spans="1:8" ht="15" x14ac:dyDescent="0.25">
      <c r="A64" s="28" t="s">
        <v>2</v>
      </c>
      <c r="B64" s="32"/>
      <c r="C64" s="34" t="s">
        <v>3</v>
      </c>
      <c r="D64" s="48">
        <v>166110.48000000001</v>
      </c>
      <c r="E64" s="48">
        <v>166161.66</v>
      </c>
      <c r="F64" s="48">
        <f t="shared" si="3"/>
        <v>100.03081081940164</v>
      </c>
    </row>
    <row r="65" spans="1:7" ht="15" x14ac:dyDescent="0.25">
      <c r="A65" s="28" t="s">
        <v>4</v>
      </c>
      <c r="B65" s="32"/>
      <c r="C65" s="36" t="s">
        <v>5</v>
      </c>
      <c r="D65" s="48">
        <v>26760.09</v>
      </c>
      <c r="E65" s="48">
        <v>26760.09</v>
      </c>
      <c r="F65" s="48">
        <f t="shared" si="3"/>
        <v>100</v>
      </c>
    </row>
    <row r="66" spans="1:7" ht="15" x14ac:dyDescent="0.25">
      <c r="A66" s="28" t="s">
        <v>6</v>
      </c>
      <c r="B66" s="32"/>
      <c r="C66" s="34" t="s">
        <v>7</v>
      </c>
      <c r="D66" s="48">
        <v>289764.18</v>
      </c>
      <c r="E66" s="48">
        <v>289764.18</v>
      </c>
      <c r="F66" s="48">
        <f t="shared" si="3"/>
        <v>100</v>
      </c>
    </row>
    <row r="67" spans="1:7" ht="15" x14ac:dyDescent="0.25">
      <c r="A67" s="28" t="s">
        <v>8</v>
      </c>
      <c r="B67" s="32"/>
      <c r="C67" s="34" t="s">
        <v>9</v>
      </c>
      <c r="D67" s="48">
        <v>332067.33</v>
      </c>
      <c r="E67" s="48">
        <v>332067.33</v>
      </c>
      <c r="F67" s="48">
        <f t="shared" si="3"/>
        <v>100</v>
      </c>
    </row>
    <row r="68" spans="1:7" ht="15" x14ac:dyDescent="0.25">
      <c r="A68" s="28" t="s">
        <v>10</v>
      </c>
      <c r="B68" s="32"/>
      <c r="C68" s="34" t="s">
        <v>11</v>
      </c>
      <c r="D68" s="48">
        <v>1139707.23</v>
      </c>
      <c r="E68" s="48">
        <v>1139707.23</v>
      </c>
      <c r="F68" s="48">
        <f t="shared" si="3"/>
        <v>100</v>
      </c>
    </row>
    <row r="69" spans="1:7" ht="15" x14ac:dyDescent="0.25">
      <c r="A69" s="28" t="s">
        <v>12</v>
      </c>
      <c r="B69" s="32"/>
      <c r="C69" s="36" t="s">
        <v>21</v>
      </c>
      <c r="D69" s="48">
        <v>156575.29999999999</v>
      </c>
      <c r="E69" s="48">
        <v>104953.78</v>
      </c>
      <c r="F69" s="48">
        <f t="shared" si="3"/>
        <v>67.030866298835136</v>
      </c>
      <c r="G69" s="2"/>
    </row>
    <row r="70" spans="1:7" ht="15" x14ac:dyDescent="0.25">
      <c r="A70" s="28" t="s">
        <v>69</v>
      </c>
      <c r="B70" s="32"/>
      <c r="C70" s="36" t="s">
        <v>70</v>
      </c>
      <c r="D70" s="48">
        <v>4399.07</v>
      </c>
      <c r="E70" s="48">
        <v>4399.07</v>
      </c>
      <c r="F70" s="48">
        <f t="shared" si="3"/>
        <v>100</v>
      </c>
    </row>
    <row r="71" spans="1:7" ht="15" x14ac:dyDescent="0.25">
      <c r="A71" s="24">
        <v>1000</v>
      </c>
      <c r="B71" s="32"/>
      <c r="C71" s="34" t="s">
        <v>13</v>
      </c>
      <c r="D71" s="48">
        <v>51652.59</v>
      </c>
      <c r="E71" s="48">
        <v>52138.2</v>
      </c>
      <c r="F71" s="48">
        <f t="shared" si="3"/>
        <v>100.94014646700195</v>
      </c>
    </row>
    <row r="72" spans="1:7" ht="15" x14ac:dyDescent="0.25">
      <c r="A72" s="28" t="s">
        <v>23</v>
      </c>
      <c r="B72" s="32"/>
      <c r="C72" s="44" t="s">
        <v>26</v>
      </c>
      <c r="D72" s="48">
        <v>57553.04</v>
      </c>
      <c r="E72" s="48">
        <v>57553.04</v>
      </c>
      <c r="F72" s="48">
        <f t="shared" si="3"/>
        <v>100</v>
      </c>
    </row>
    <row r="73" spans="1:7" ht="15" x14ac:dyDescent="0.25">
      <c r="A73" s="28" t="s">
        <v>24</v>
      </c>
      <c r="B73" s="32"/>
      <c r="C73" s="44" t="s">
        <v>25</v>
      </c>
      <c r="D73" s="48">
        <v>4172.72</v>
      </c>
      <c r="E73" s="48">
        <v>4172.72</v>
      </c>
      <c r="F73" s="48">
        <f t="shared" si="3"/>
        <v>100</v>
      </c>
    </row>
    <row r="74" spans="1:7" ht="15" x14ac:dyDescent="0.2">
      <c r="A74" s="31"/>
      <c r="B74" s="45"/>
      <c r="C74" s="40" t="s">
        <v>17</v>
      </c>
      <c r="D74" s="49">
        <f>D9-D63</f>
        <v>-227544.21999999974</v>
      </c>
      <c r="E74" s="49">
        <f>E9-E63</f>
        <v>-227544.2200000002</v>
      </c>
      <c r="F74" s="48"/>
    </row>
    <row r="75" spans="1:7" ht="15" x14ac:dyDescent="0.25">
      <c r="A75" s="6"/>
      <c r="B75" s="7"/>
      <c r="C75" s="8"/>
      <c r="D75" s="8"/>
      <c r="E75" s="8"/>
      <c r="F75" s="8"/>
    </row>
    <row r="76" spans="1:7" ht="15" x14ac:dyDescent="0.25">
      <c r="A76" s="6"/>
      <c r="B76" s="7"/>
      <c r="C76" s="8"/>
      <c r="D76" s="8"/>
      <c r="E76" s="8"/>
      <c r="F76" s="8"/>
    </row>
    <row r="77" spans="1:7" ht="15" x14ac:dyDescent="0.25">
      <c r="A77" s="10"/>
      <c r="B77" s="7"/>
      <c r="C77" s="9"/>
      <c r="D77" s="9"/>
      <c r="E77" s="11"/>
      <c r="F77" s="12"/>
    </row>
    <row r="78" spans="1:7" x14ac:dyDescent="0.2">
      <c r="A78" s="13"/>
      <c r="B78" s="4"/>
      <c r="C78" s="4"/>
      <c r="D78" s="4"/>
      <c r="E78" s="4"/>
      <c r="F78" s="4"/>
    </row>
    <row r="79" spans="1:7" x14ac:dyDescent="0.2">
      <c r="A79" s="14"/>
      <c r="B79" s="4"/>
      <c r="C79" s="15"/>
      <c r="D79" s="16"/>
      <c r="E79" s="16"/>
      <c r="F79" s="17"/>
    </row>
    <row r="80" spans="1:7" x14ac:dyDescent="0.2">
      <c r="A80" s="13"/>
      <c r="B80" s="4"/>
      <c r="C80" s="4"/>
      <c r="D80" s="4"/>
      <c r="E80" s="4"/>
      <c r="F80" s="4"/>
    </row>
    <row r="81" spans="1:6" x14ac:dyDescent="0.2">
      <c r="A81" s="14"/>
      <c r="B81" s="4"/>
      <c r="C81" s="4"/>
      <c r="D81" s="18"/>
      <c r="E81" s="18"/>
      <c r="F81" s="18"/>
    </row>
    <row r="82" spans="1:6" x14ac:dyDescent="0.2">
      <c r="A82" s="13"/>
      <c r="B82" s="4"/>
      <c r="C82" s="4"/>
      <c r="D82" s="4"/>
      <c r="E82" s="4"/>
      <c r="F82" s="4"/>
    </row>
    <row r="83" spans="1:6" x14ac:dyDescent="0.2">
      <c r="A83" s="13"/>
      <c r="B83" s="4"/>
      <c r="C83" s="4"/>
      <c r="D83" s="4"/>
      <c r="E83" s="4"/>
      <c r="F83" s="4"/>
    </row>
    <row r="84" spans="1:6" x14ac:dyDescent="0.2">
      <c r="A84" s="13"/>
      <c r="B84" s="4"/>
      <c r="C84" s="4"/>
      <c r="D84" s="4"/>
      <c r="E84" s="4"/>
      <c r="F84" s="4"/>
    </row>
    <row r="85" spans="1:6" x14ac:dyDescent="0.2">
      <c r="A85" s="13"/>
      <c r="B85" s="4"/>
      <c r="C85" s="4"/>
      <c r="D85" s="4"/>
      <c r="E85" s="4"/>
      <c r="F85" s="4"/>
    </row>
    <row r="86" spans="1:6" x14ac:dyDescent="0.2">
      <c r="A86" s="13"/>
      <c r="B86" s="4"/>
      <c r="C86" s="4"/>
      <c r="D86" s="4"/>
      <c r="E86" s="4"/>
      <c r="F86" s="4"/>
    </row>
    <row r="87" spans="1:6" x14ac:dyDescent="0.2">
      <c r="A87" s="13"/>
      <c r="B87" s="4"/>
      <c r="C87" s="4"/>
      <c r="D87" s="4"/>
      <c r="E87" s="4"/>
      <c r="F87" s="4"/>
    </row>
    <row r="88" spans="1:6" x14ac:dyDescent="0.2">
      <c r="A88" s="13"/>
      <c r="B88" s="4"/>
      <c r="C88" s="4"/>
      <c r="D88" s="4"/>
      <c r="E88" s="4"/>
      <c r="F88" s="4"/>
    </row>
    <row r="89" spans="1:6" x14ac:dyDescent="0.2">
      <c r="A89" s="13"/>
      <c r="B89" s="4"/>
      <c r="C89" s="4"/>
      <c r="D89" s="4"/>
      <c r="E89" s="4"/>
      <c r="F89" s="4"/>
    </row>
  </sheetData>
  <mergeCells count="9">
    <mergeCell ref="A1:F1"/>
    <mergeCell ref="A2:F2"/>
    <mergeCell ref="A3:F3"/>
    <mergeCell ref="E4:F4"/>
    <mergeCell ref="A5:A7"/>
    <mergeCell ref="C5:C7"/>
    <mergeCell ref="D5:D7"/>
    <mergeCell ref="E5:E7"/>
    <mergeCell ref="F5:F7"/>
  </mergeCells>
  <pageMargins left="0.78740157480314965" right="0.39370078740157483" top="0.59055118110236227" bottom="0.59055118110236227" header="0.51181102362204722" footer="0.51181102362204722"/>
  <pageSetup paperSize="9" scale="8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ожид исп за 2021 год (2</vt:lpstr>
      <vt:lpstr>'Оценка ожид исп за 2021 год (2'!Область_печати</vt:lpstr>
    </vt:vector>
  </TitlesOfParts>
  <Company>Фин.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lada varlamova</cp:lastModifiedBy>
  <cp:lastPrinted>2021-10-22T03:48:36Z</cp:lastPrinted>
  <dcterms:created xsi:type="dcterms:W3CDTF">2001-02-22T04:21:03Z</dcterms:created>
  <dcterms:modified xsi:type="dcterms:W3CDTF">2022-07-17T02:06:15Z</dcterms:modified>
</cp:coreProperties>
</file>