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7CE3C6E-7C0A-45E1-961F-8CFAD2F1DC2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F18" i="1"/>
  <c r="G14" i="1"/>
  <c r="E14" i="1"/>
  <c r="D14" i="1"/>
  <c r="C14" i="1"/>
  <c r="E16" i="1"/>
  <c r="D16" i="1"/>
  <c r="C16" i="1"/>
  <c r="G15" i="1"/>
  <c r="F49" i="1" l="1"/>
  <c r="F48" i="1" s="1"/>
  <c r="G41" i="1"/>
  <c r="G7" i="1" l="1"/>
  <c r="E6" i="1"/>
  <c r="D6" i="1"/>
  <c r="G49" i="1"/>
  <c r="E48" i="1"/>
  <c r="D48" i="1"/>
  <c r="C48" i="1"/>
  <c r="E46" i="1"/>
  <c r="D46" i="1"/>
  <c r="E44" i="1"/>
  <c r="D44" i="1"/>
  <c r="E39" i="1"/>
  <c r="D39" i="1"/>
  <c r="E36" i="1"/>
  <c r="D36" i="1"/>
  <c r="E24" i="1"/>
  <c r="D24" i="1"/>
  <c r="E29" i="1"/>
  <c r="D29" i="1"/>
  <c r="E19" i="1"/>
  <c r="D19" i="1"/>
  <c r="F16" i="1"/>
  <c r="C46" i="1"/>
  <c r="C44" i="1"/>
  <c r="C39" i="1"/>
  <c r="C36" i="1"/>
  <c r="C29" i="1"/>
  <c r="C24" i="1"/>
  <c r="C19" i="1"/>
  <c r="C6" i="1"/>
  <c r="F7" i="1"/>
  <c r="F8" i="1"/>
  <c r="G8" i="1"/>
  <c r="F9" i="1"/>
  <c r="G9" i="1"/>
  <c r="F10" i="1"/>
  <c r="G10" i="1"/>
  <c r="F11" i="1"/>
  <c r="G11" i="1"/>
  <c r="F12" i="1"/>
  <c r="G12" i="1"/>
  <c r="F13" i="1"/>
  <c r="G13" i="1"/>
  <c r="F17" i="1"/>
  <c r="G17" i="1"/>
  <c r="F20" i="1"/>
  <c r="G20" i="1"/>
  <c r="F21" i="1"/>
  <c r="G21" i="1"/>
  <c r="F22" i="1"/>
  <c r="G22" i="1"/>
  <c r="F23" i="1"/>
  <c r="G23" i="1"/>
  <c r="F25" i="1"/>
  <c r="G25" i="1"/>
  <c r="F26" i="1"/>
  <c r="G26" i="1"/>
  <c r="F27" i="1"/>
  <c r="G27" i="1"/>
  <c r="F28" i="1"/>
  <c r="G28" i="1"/>
  <c r="F30" i="1"/>
  <c r="G30" i="1"/>
  <c r="F31" i="1"/>
  <c r="G31" i="1"/>
  <c r="F32" i="1"/>
  <c r="G32" i="1"/>
  <c r="G33" i="1"/>
  <c r="F34" i="1"/>
  <c r="G34" i="1"/>
  <c r="F35" i="1"/>
  <c r="G35" i="1"/>
  <c r="F37" i="1"/>
  <c r="G37" i="1"/>
  <c r="F38" i="1"/>
  <c r="G38" i="1"/>
  <c r="F40" i="1"/>
  <c r="G40" i="1"/>
  <c r="F42" i="1"/>
  <c r="G42" i="1"/>
  <c r="F43" i="1"/>
  <c r="G43" i="1"/>
  <c r="F45" i="1"/>
  <c r="G45" i="1"/>
  <c r="F47" i="1"/>
  <c r="G47" i="1"/>
  <c r="E5" i="1" l="1"/>
  <c r="C5" i="1"/>
  <c r="D5" i="1"/>
  <c r="F44" i="1"/>
  <c r="F19" i="1"/>
  <c r="G16" i="1"/>
  <c r="G46" i="1"/>
  <c r="G36" i="1"/>
  <c r="G19" i="1"/>
  <c r="G44" i="1"/>
  <c r="G24" i="1"/>
  <c r="G48" i="1"/>
  <c r="G39" i="1"/>
  <c r="G29" i="1"/>
  <c r="F46" i="1"/>
  <c r="G6" i="1"/>
  <c r="F36" i="1"/>
  <c r="F6" i="1"/>
  <c r="F39" i="1"/>
  <c r="F24" i="1"/>
  <c r="F29" i="1"/>
  <c r="G5" i="1" l="1"/>
  <c r="F5" i="1"/>
</calcChain>
</file>

<file path=xl/sharedStrings.xml><?xml version="1.0" encoding="utf-8"?>
<sst xmlns="http://schemas.openxmlformats.org/spreadsheetml/2006/main" count="135" uniqueCount="130">
  <si>
    <t>Наименование показателей</t>
  </si>
  <si>
    <t>Расходы – всего:</t>
  </si>
  <si>
    <t>% исполнения первоначального плана</t>
  </si>
  <si>
    <t>% исполнения уточненного плана</t>
  </si>
  <si>
    <t>Код</t>
  </si>
  <si>
    <t>0100</t>
  </si>
  <si>
    <t>0300</t>
  </si>
  <si>
    <t>0400</t>
  </si>
  <si>
    <t>0500</t>
  </si>
  <si>
    <t>0102</t>
  </si>
  <si>
    <t>0103</t>
  </si>
  <si>
    <t>0104</t>
  </si>
  <si>
    <t>0105</t>
  </si>
  <si>
    <t>0106</t>
  </si>
  <si>
    <t>0111</t>
  </si>
  <si>
    <t>0113</t>
  </si>
  <si>
    <t>0405</t>
  </si>
  <si>
    <t>0408</t>
  </si>
  <si>
    <t>0409</t>
  </si>
  <si>
    <t>0412</t>
  </si>
  <si>
    <t>0501</t>
  </si>
  <si>
    <t>0502</t>
  </si>
  <si>
    <t>0503</t>
  </si>
  <si>
    <t>0505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</si>
  <si>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</si>
  <si>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</si>
  <si>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</si>
  <si>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</si>
  <si>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</si>
  <si>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</si>
  <si>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</si>
  <si>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</si>
  <si>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</si>
  <si>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</si>
  <si>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</si>
  <si>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</si>
  <si>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1004</t>
  </si>
  <si>
    <t>1006</t>
  </si>
  <si>
    <t>1100</t>
  </si>
  <si>
    <t>1102</t>
  </si>
  <si>
    <t>1200</t>
  </si>
  <si>
    <t>1202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</si>
  <si>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</si>
  <si>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</si>
  <si>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</si>
  <si>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</si>
  <si>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</si>
  <si>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</si>
  <si>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</si>
  <si>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</si>
  <si>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</si>
  <si>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</si>
  <si>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</si>
  <si>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</si>
  <si>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</si>
  <si>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</si>
  <si>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</si>
  <si>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</si>
  <si>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</si>
  <si>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</si>
  <si>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</si>
  <si>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</si>
  <si>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</si>
  <si>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</si>
  <si>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</si>
  <si>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</si>
  <si>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</si>
  <si>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</si>
  <si>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</si>
  <si>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</si>
  <si>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</si>
  <si>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</si>
  <si>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</si>
  <si>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</si>
  <si>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</si>
  <si>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</si>
  <si>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ОБЩЕГОСУДАРСТВЕННЫЕ ВОПРОСЫ</t>
  </si>
  <si>
    <t xml:space="preserve">Уточненный план </t>
  </si>
  <si>
    <t>ЖИЛИЩНО-КОММУНАЛЬНОЕ ХОЗЯЙСТВО</t>
  </si>
  <si>
    <t>Другие вопросы в области национальной экономики</t>
  </si>
  <si>
    <t>более 5%</t>
  </si>
  <si>
    <t>Потребность в увеличении бюджетных ассигнований и, соответственно, расходов, на предоставление субсидии МАУ «Редакция СМИ» на финансовое обеспечение муниципального задания на оказание муниципальных услуг (работ)</t>
  </si>
  <si>
    <t>Причины отклонений между первоначально утвержденными показателями и их фактическими значениями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</si>
  <si>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</si>
  <si>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</si>
  <si>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</si>
  <si>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</si>
  <si>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</si>
  <si>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</si>
  <si>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0200</t>
  </si>
  <si>
    <t>НАЦИОНАЛЬНАЯ ОБОРОНА</t>
  </si>
  <si>
    <t>1003</t>
  </si>
  <si>
    <t>Социальное обеспечение населения</t>
  </si>
  <si>
    <t>Потребность в увеличении бюджетных ассигнований и, соответственно, расходов в целях восстановления его платежеспособности; доведение ФОТ в соответствие с утвержденным штатным расписанием МКУ "СЕЗ"</t>
  </si>
  <si>
    <t xml:space="preserve">План 2023 г. (решение Думы от 15.12.2022 № 35) </t>
  </si>
  <si>
    <t>Исполнение на 01.01.2024</t>
  </si>
  <si>
    <t>Информация по исполнению бюджета городского округа Большой Камень по разделам и подразделам классификации расходов за 2023 год</t>
  </si>
  <si>
    <t>0203</t>
  </si>
  <si>
    <t>Мобилизационная и вневойсковая подготовка</t>
  </si>
  <si>
    <t>0314</t>
  </si>
  <si>
    <t>Другие вопросы в области национальной безопасности и правоохранительной деятельности</t>
  </si>
  <si>
    <t>Глава городского округа Большой Камень находится в отпуске без сохранения заработной платы с 19.04.2023</t>
  </si>
  <si>
    <t>Индексация денежного содержания муниципальных служащих на 10,9 % с 1.10.2023 и на 18,47 % с 01.12.2023</t>
  </si>
  <si>
    <t>Включение в основной список кандидатов в присяжные заседатели в меньшем количестве, чем планировалось.</t>
  </si>
  <si>
    <t xml:space="preserve">Потребность в увеличении бюджетных ассигнований и, соответственно, расходов на: реализацию полномочий Российской Федерации за счет субвенций, доведение заработной платы работникам казенного учреждения до уровня утвержденного штатного расписания, приобретение и техническое обслуживание оборудования, оргтехники, ГСМ, мебели, на приобретение неисключительных прав на использование и сопровождение программных комплексов; проведение ремонтных работ помещений администрации; ремонт автотранспортных средств, оценку недвижимости, на исполнение решений, принятых судебными органами </t>
  </si>
  <si>
    <t xml:space="preserve">Потребность в увеличении бюджетных ассигнований и, соответственно, расходов на приобретение квадрокоптера для нужд специальной военной операции, организация проведения ремонта пункта отбора на военную службу по контракту, проведение агитационной и информационно-разъяснительной работы, оплата работы агитаторов, услуг рекрутинговых агентств по поиску кандидатов для поступления на военную службу по контракту </t>
  </si>
  <si>
    <t xml:space="preserve">Выделение средств из резервного фонда на проведение антитеррористических мероприятий в отношении военного комиссариата </t>
  </si>
  <si>
    <t xml:space="preserve">Выделение средств из резервного фонда на проведение антитеррористических мероприятий в отношении военного комиссариата, на обеспечение временного размещения лиц в связи с чрезвычайными обстоятельствами вынужденно покинувших территории постоянного проживания и прибывающих на территорию городского округа Большой Камень, восполнение резервов материальных ресурсов для ликвидации последствий прохождения тайфуна «KHANUN» </t>
  </si>
  <si>
    <t>Оплата  по отлову животных без владельцев производилась за счет средств субвенции за фактические оказанные услуги животным, по акту выполненных работ</t>
  </si>
  <si>
    <t>Потребность в увеличении бюджетных ассигнований и, соответственно, расходов на повышение квалификации, профессиональную подготовку и обучающие семинары</t>
  </si>
  <si>
    <t>Потребность в увеличении бюджетных ассигнований и, соответственно, расходов на финансовое обеспечение на выполнение муниципального задания на оказание муниципальных услуг (выполнение работ)</t>
  </si>
  <si>
    <t>Уменьшение бюджетных ассигнований и, соответственно, расходов на нужды МКУ "РЦО"</t>
  </si>
  <si>
    <t>Неисполнение бюджетных ассигнований связано с уменьшением доплаты к муниципальной пенсии в связи с увеличением страховой части</t>
  </si>
  <si>
    <t xml:space="preserve">Потребность в увеличении бюджетных ассигнований и, соответственно, расходов на выплаты гражданам, удостоенным звания "Почетный житель городского округа Большой Камень".                                                                                                                                              Выделение средств из резервного фонда на оказание единовременной материальной помощи семьям военнослужащих, погибших в ходе специальной военной операции на территориях Донецкой Народной Республики, Луганской Народной Республики и Украины; на мероприятия, связанные с захоронением погибших     </t>
  </si>
  <si>
    <t xml:space="preserve">Увеличение межбюджетных трансфертов и, соответственно, исполнение по бюджету на  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школа";                                                                                                          </t>
  </si>
  <si>
    <t xml:space="preserve">Поступление межбюджетных трансфертов и, соответственно, исполнение по бюджету на:                                                      - мероприятия, направленные на поддержку социально-ориентированных некоммерческих организаций по итогам конкурсных процедур                                                                                             </t>
  </si>
  <si>
    <t>Исполнение расходов, выделенных из средств резервного фонда, осуществлено на основании постановлений администрации городского округа и отражено по разделам и подразделам классификации бюджетных расходов в соответствии с их отраслевой направленностью</t>
  </si>
  <si>
    <t xml:space="preserve">Поступление межбюджетных трансфертов на приобретение подвижного состава пассажирского транспорта общего пользования в рамках лимита специального казначейского кредита в сумме                                    22 300 000,00 рублей при кассовом расходе на данное мероприятие 8 943 400,00 рублей, выделение дополнительных ассигнований на возмещение затрат в связи с оказанием транспортных услуг населению в границах городского округа </t>
  </si>
  <si>
    <r>
      <rPr>
        <sz val="10"/>
        <rFont val="Arial"/>
        <family val="2"/>
        <charset val="204"/>
      </rPr>
      <t xml:space="preserve">Поступление межбюджетных трансфертов и, соответственно, исполнение по бюджету на проведение комплексных кадастровых работ;                                                                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Потребность в увеличении бюджетных ассигнований и, соответственно, расходов на: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разработку документов градостроительной деятельности;                                                                                                                                                                                                                                                                  Уменьшение бюджетных ассигнований и, соответственно, расходов на мероприятия:       </t>
    </r>
    <r>
      <rPr>
        <sz val="10"/>
        <color rgb="FFFF0000"/>
        <rFont val="Arial"/>
        <family val="2"/>
        <charset val="204"/>
      </rPr>
      <t xml:space="preserve">                             </t>
    </r>
    <r>
      <rPr>
        <sz val="10"/>
        <rFont val="Arial"/>
        <family val="2"/>
        <charset val="204"/>
      </rPr>
      <t xml:space="preserve">- съемка территории с целью установления границ земельных участков в рамках осуществления мероприятий по муниципальному земельному контролю;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</t>
    </r>
    <r>
      <rPr>
        <sz val="10"/>
        <rFont val="Arial"/>
        <family val="2"/>
        <charset val="204"/>
      </rPr>
      <t xml:space="preserve">- 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деятельности;  </t>
    </r>
    <r>
      <rPr>
        <sz val="10"/>
        <color rgb="FFFF0000"/>
        <rFont val="Arial"/>
        <family val="2"/>
        <charset val="204"/>
      </rPr>
      <t xml:space="preserve">                                                  </t>
    </r>
  </si>
  <si>
    <t xml:space="preserve">Потребность в увеличении бюджетных ассигнований и, соответственно, расходов на:                                                                                                                                                  - снос жилых домов, признанных аварийными;                                                                                                                                                                                                                                                       - капитальный ремонт и текущее содержание муниципального жилищного и нежилого фонда                                                                                                                                                </t>
  </si>
  <si>
    <t>Снижение расходов на обслуживание государственного (муниципального) внутреннего долга</t>
  </si>
  <si>
    <t xml:space="preserve">Поступление межбюджетных трансфертов и, соответственно, исполнение по бюджету на:                                                      - проектирование, строительство (реконструкцию) автомобильных дорог общего пользования;                                                                                                                                       - проектирование, строительство, капитальный ремонт и ремонт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семьям;                                                                                                                                                             - капитальный ремонт и ремонт дворовых территорий многоквартирных домов, проездов к дворовым территориям многоквартирных домов;                                                                                                                          Потребность в увеличении бюджетных ассигнований и, соответственно, расходов на:                                                 - проектирование, строительство (реконструкцию) автомобильных дорог общего пользования;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содержание автомобильных дорог общего пользования местного значения и инженерных сооружений на них;                                                                                                                                                                                                   - строительство автомобильных дорогв городском округе;                                                                                                                     - капитальному ремонту и ремонту дворовых территорий многоквартирных домов, проездов к дворовым территориям многоквартирных домов;                                                                                                                 - проектирование, строительство, капитальный ремонт и ремонт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семьям;                                                                                                                                                  Уменьшение бюджетных ассигнований и, соответственно, расходов на:                                                                    - ремонт автомобильных дорог общего пользования местного значения;                                                                                           - ремонт дворовых территорий многоквартирных домов и проездов к дворовым территориям многоквартирных домов;                                                                                                                                                               - реконструкцию автодорог от с. Петровка до территории ПМЗ и от ул. Маслакова вдоль ССК "Звезда" до территории ПМЗ;                      </t>
  </si>
  <si>
    <r>
      <rPr>
        <sz val="10"/>
        <rFont val="Arial"/>
        <family val="2"/>
        <charset val="204"/>
      </rPr>
      <t xml:space="preserve">Поступление межбюджетных трансфертов и, соответственно, исполнение по бюджету на:                                                      - проектирование и (или) строительство, реконструкция (модернизация), капитальный ремонт объектов водопроводно-канализационного хозяйства;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>Потребность в увеличении бюджетных ассигнований и, соответственно, расходов на: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ремонт и капитальный ремонт объектов коммунальной инфраструктуры;                                                                                                                        Уменьшение бюджетных ассигнований и, соответственно, расходов на мероприятия:                                                                          - установка блочно-модульной котельной мощностью 1,5 Гкал/час по ул. Ольховая;                                            - строительство сетей ливневой канализации;                                                                                                                     - реконструкция очистных сооружений водоснабжения;                                                                                                      - реконструкция водоводов;                                                                                                                                                                                                                                                                                                                                                                Выделение средств из резервного фонда на предупреждение возникновения чрезвычайной ситуации, связанной с нарушением электроснабжения, водоснабжения и теплоснабжения, затоплением подвалов жилых домов</t>
    </r>
    <r>
      <rPr>
        <sz val="10"/>
        <color rgb="FFFF0000"/>
        <rFont val="Arial"/>
        <family val="2"/>
        <charset val="204"/>
      </rPr>
      <t xml:space="preserve">       </t>
    </r>
  </si>
  <si>
    <t xml:space="preserve">Поступление межбюджетных трансфертов и, соответственно, исполнение по бюджету на:                                                      - мероприятия по благоустройству территорий городского округа в рамках реализации проектов инициативного бюджетирования по направлению "Твой проект";                                                                          - поддержку проектов, инициируемых жителями городского округа, по решению вопросов местного значения.                                                                                                                                                     Уменьшение межбюджетных трансфертов и, соответственно, расходов на мероприятия:                                                           - по программе формирования современной городской среды;                                                                                                                         Потребность в увеличении бюджетных ассигнований и, соответственно, расходов на мероприятия:                                                                                                                                                                                  - благоустройство Народного Парка, расположенного северо-западнее здания №47 по ул. Карла Маркса;                                                                                                                                                        - по благоустройству мест массового отдыха, дворовых и общественных территорий;                                                                                                                          - проведение городских конкурсов в сфере благоустройства;                                                                                                                                    - приобретение основных средств;                                                                                                                           - содержание объектов озеленения;                                                                                                                                         - ремонт объектов благоустройства;                                                                                                                           - создание и содержание мест (площадок) накопления твердых коммунальных отходов;                                                                                                                                                                                                                                                                                                                                              Уменьшение бюджетных ассигнований и, соответственно, расходов на:                                                                                         - содержание памятников истории и культуры                                                                                                                                                                                               </t>
  </si>
  <si>
    <t xml:space="preserve">Поступление межбюджетных трансфертов и, соответственно, исполнение по бюджету на:                                                      - капитальный ремонт зданий и благоустройство территорий муниципальных образовательных организаций, оказывающих услуги дошкольного образования;                                                                                                 -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                                                                                                                                         Уменьшение межбюджетных трансфертов и, соответственно, расходов на мероприятия:                                        - строительство "Детского сада на 120 мест в микрорайоне "Садовый" в г. Большой Камень, в том числе проектно-изыскательские работы;                                                                                                                                                                                                                                                              Потребность в увеличении бюджетных ассигнований и, соответственно, расходов на: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</si>
  <si>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Поступление межбюджетных трансфертов и, соответственно, исполнение по бюджету на:                                                      - капитальный ремонту зданий муниципальных образовательных учреждений;                                                                                - ежемесячное денежное вознаграждение за классное руководство педагогическим работникам муниципальных общеобразовательных организаций;                                                                                                               -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организациях;                                                                                                      -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организациях;                                                                                                            - обеспечение деятельности советника директора по воспитанию и взаимодействию с детскими общественными объединениями.                                                                                                                                          Уменьшение межбюджетных трансфертов и, соответственно, расходов на обеспечение бесплатным питанием детей, обучающихся в муниципальных образовательных организациях;                                                                                                                                                                                                                                                              Потребность в увеличении бюджетных ассигнований и, соответственно, расходов на: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последствий;                                                                                                                                                   - строительство школы на 550 мест в микрорайоне "Парковый" (в том числе проектно-изыскательские работы);                                                                                                                                                                                                     - 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образования;                                                                                                                          - временное трудоустройство несовершеннолетних детей в возрасте от 14 до 18 лет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</si>
  <si>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Потребность в увеличении бюджетных ассигнований и, соответственно, расходов на: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организацию социально-значимых культурно - массовых мероприятий;                                                                                  - обеспечение деятельности муниципальных казенных учреждений.                                </t>
  </si>
  <si>
    <t xml:space="preserve">Поступление (увеличение) межбюджетных трансфертов и, соответственно, исполнение по бюджету на:                                                                                                                                                                  - мероприятия по обеспечению оздоровления и отдыха детей (за исключением организации отдыха детей в каникулярное время);                                                                                                                                                          -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помещений;                                                                                                                                            - социальную поддержку детей, оставшихся без попечения родителей, и лиц, принявших на воспитание в семью детей, оставшихся без попечения родителей                                                                                                                                  Уменьшение межбюджетных трансфертов и, соответственно, расходов на компенсацию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                                                            </t>
  </si>
  <si>
    <t xml:space="preserve">Уменьшение межбюджетных трансфертов и, соответственно, расходов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Камень).                                                                                                                                             Потребность в увеличении бюджетных ассигнований и, соответственно, расходов на:                                                                                                                                                  - исполнение Указа Президента Российской Федерации от 7 мая 2012 года № 597 "О мероприятиях по реализации государственной социальной политике" в части мероприятий, направленных на повышение средней заработной платы работников муниципальных учреждений культуры;                                                                                                                                     - организацию социально-значимых культурно - массовых мероприятий;                                                                                                                                                                                                                                        </t>
  </si>
  <si>
    <t>Поступление межбюджетных трансфертов и, соответственно, исполнение по бюджету на:                                                                                    - подготовку основания для создания "умных" спортивных площадок;                                                                   -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Камень);                                                                                                                                                                             - закупку оборудования для создания "умных" спортивных площадок;                                                                                                                                                                                                                                                                                                                                                                                                                                                                         Потребность в увеличении бюджетных ассигнований и, соответственно, расходов на: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организацию и проведение официальных физкультурных и спортивных мероприятий;                                               - строительство спортивной площадки по ул. Карла Маркса;                                                                                                                              - строительство спортивных сооружений для развития парусного спорта;                                                                                                                                                - создание малобюджетных плоскостных спортивных сооружений;                                                                                       - подготовку основания для создания "умных" спортивных площадок;                                                                                - строительство физкультурно-оздоровительного комплекса по ул. Зеленая;                                                                                    - финансовое обеспечение на выполнение муниципального задания на оказание муниципальных услуг (выполнение работ);                                                                                                                                     Уменьшение бюджетных ассигнований и, соответственно, расходов на:                                                                     - строительство физкультурно-оздоровительного комплекса с бассейном;                                                                             - строительство спортивной площадки по ул. Приморского Комсомола;                                                                          - реконструкцию стадиона "Южный" в микрорайоне Южная Лифляндия г. Большой Камень;                                                                 - реконструкцию здания муниципального автономного учреждения "Спортивный комплекс";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</si>
</sst>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8"/>
      <color rgb="FF000000"/>
      <name val="Cambria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vertical="center"/>
    </xf>
    <xf numFmtId="1" fontId="2" fillId="0" borderId="1">
      <alignment horizontal="center" vertical="top" shrinkToFit="1"/>
    </xf>
    <xf numFmtId="4" fontId="3" fillId="3" borderId="1">
      <alignment horizontal="right" vertical="top" shrinkToFit="1"/>
    </xf>
    <xf numFmtId="0" fontId="3" fillId="0" borderId="1">
      <alignment vertical="top" wrapText="1"/>
    </xf>
  </cellStyleXfs>
  <cellXfs count="38">
    <xf numFmtId="0" fontId="0" fillId="0" borderId="0" xfId="0"/>
    <xf numFmtId="0" fontId="5" fillId="0" borderId="0" xfId="1" applyNumberFormat="1" applyFont="1" applyAlignment="1" applyProtection="1">
      <alignment vertical="center" wrapText="1"/>
    </xf>
    <xf numFmtId="0" fontId="6" fillId="0" borderId="0" xfId="0" applyFont="1"/>
    <xf numFmtId="0" fontId="7" fillId="0" borderId="0" xfId="1" applyNumberFormat="1" applyFont="1" applyAlignment="1" applyProtection="1">
      <alignment horizontal="right" wrapText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justify" vertical="center" wrapText="1" readingOrder="1"/>
    </xf>
    <xf numFmtId="0" fontId="9" fillId="0" borderId="1" xfId="0" applyFont="1" applyBorder="1" applyAlignment="1">
      <alignment horizontal="justify" vertical="center" wrapText="1" readingOrder="1"/>
    </xf>
    <xf numFmtId="0" fontId="9" fillId="0" borderId="1" xfId="0" applyFont="1" applyBorder="1" applyAlignment="1">
      <alignment horizontal="justify" wrapText="1"/>
    </xf>
    <xf numFmtId="0" fontId="10" fillId="0" borderId="11" xfId="0" applyFont="1" applyBorder="1" applyAlignment="1">
      <alignment horizontal="left" vertical="center" wrapText="1" readingOrder="1"/>
    </xf>
    <xf numFmtId="4" fontId="11" fillId="2" borderId="1" xfId="3" applyNumberFormat="1" applyFont="1" applyFill="1" applyAlignment="1" applyProtection="1">
      <alignment horizontal="right" vertical="center" shrinkToFit="1"/>
    </xf>
    <xf numFmtId="4" fontId="12" fillId="2" borderId="1" xfId="3" applyNumberFormat="1" applyFont="1" applyFill="1" applyAlignment="1" applyProtection="1">
      <alignment horizontal="right" vertical="center" shrinkToFit="1"/>
    </xf>
    <xf numFmtId="0" fontId="13" fillId="0" borderId="11" xfId="0" applyFont="1" applyBorder="1" applyAlignment="1">
      <alignment horizontal="left" vertical="center" wrapText="1" readingOrder="1"/>
    </xf>
    <xf numFmtId="4" fontId="12" fillId="0" borderId="1" xfId="0" applyNumberFormat="1" applyFont="1" applyBorder="1" applyAlignment="1">
      <alignment horizontal="right" vertical="center" wrapText="1" readingOrder="1"/>
    </xf>
    <xf numFmtId="4" fontId="11" fillId="0" borderId="1" xfId="0" applyNumberFormat="1" applyFont="1" applyBorder="1" applyAlignment="1">
      <alignment horizontal="right" vertical="center" wrapText="1" readingOrder="1"/>
    </xf>
    <xf numFmtId="4" fontId="11" fillId="0" borderId="12" xfId="0" applyNumberFormat="1" applyFont="1" applyBorder="1" applyAlignment="1">
      <alignment horizontal="right" vertical="center" wrapText="1" readingOrder="1"/>
    </xf>
    <xf numFmtId="4" fontId="12" fillId="0" borderId="12" xfId="0" applyNumberFormat="1" applyFont="1" applyBorder="1" applyAlignment="1">
      <alignment horizontal="right" vertical="center" wrapText="1" readingOrder="1"/>
    </xf>
    <xf numFmtId="0" fontId="10" fillId="0" borderId="4" xfId="0" applyFont="1" applyBorder="1"/>
    <xf numFmtId="49" fontId="13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" fontId="13" fillId="2" borderId="1" xfId="3" applyNumberFormat="1" applyFont="1" applyFill="1" applyAlignment="1" applyProtection="1">
      <alignment horizontal="right" vertical="center" shrinkToFit="1"/>
    </xf>
    <xf numFmtId="4" fontId="13" fillId="0" borderId="1" xfId="0" applyNumberFormat="1" applyFont="1" applyBorder="1" applyAlignment="1">
      <alignment horizontal="right" vertical="center" wrapText="1" readingOrder="1"/>
    </xf>
    <xf numFmtId="0" fontId="14" fillId="0" borderId="4" xfId="0" applyFont="1" applyBorder="1" applyAlignment="1">
      <alignment vertical="center" wrapText="1"/>
    </xf>
    <xf numFmtId="0" fontId="9" fillId="0" borderId="4" xfId="0" applyFont="1" applyBorder="1"/>
    <xf numFmtId="0" fontId="9" fillId="0" borderId="4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0" fontId="14" fillId="0" borderId="0" xfId="0" applyFont="1" applyBorder="1" applyAlignment="1">
      <alignment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7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 readingOrder="1"/>
    </xf>
    <xf numFmtId="0" fontId="14" fillId="0" borderId="6" xfId="0" applyFont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justify" vertical="center" wrapText="1" readingOrder="1"/>
    </xf>
  </cellXfs>
  <cellStyles count="5">
    <cellStyle name="xl24" xfId="1" xr:uid="{00000000-0005-0000-0000-000000000000}"/>
    <cellStyle name="xl25" xfId="2" xr:uid="{00000000-0005-0000-0000-000001000000}"/>
    <cellStyle name="xl37" xfId="4" xr:uid="{ECD73BAE-4660-4BC8-908D-2D93C448A27B}"/>
    <cellStyle name="xl38" xfId="3" xr:uid="{00000000-0005-0000-0000-000002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topLeftCell="A42" workbookViewId="0">
      <selection activeCell="H46" sqref="H46"/>
    </sheetView>
  </sheetViews>
  <sheetFormatPr defaultRowHeight="14.25" x14ac:dyDescent="0.2"/>
  <cols>
    <col min="1" max="1" width="7" style="2" customWidth="1"/>
    <col min="2" max="2" width="31.28515625" style="2" customWidth="1"/>
    <col min="3" max="3" width="18.85546875" style="2" customWidth="1"/>
    <col min="4" max="4" width="20.140625" style="2" customWidth="1"/>
    <col min="5" max="5" width="19.28515625" style="2" customWidth="1"/>
    <col min="6" max="6" width="12.28515625" style="2" customWidth="1"/>
    <col min="7" max="7" width="13.28515625" style="2" customWidth="1"/>
    <col min="8" max="8" width="89.42578125" style="2" customWidth="1"/>
    <col min="9" max="11" width="9.140625" style="2"/>
    <col min="12" max="12" width="8.140625" style="2" customWidth="1"/>
    <col min="13" max="16384" width="9.140625" style="2"/>
  </cols>
  <sheetData>
    <row r="1" spans="1:11" ht="30" customHeight="1" x14ac:dyDescent="0.2">
      <c r="A1" s="27" t="s">
        <v>96</v>
      </c>
      <c r="B1" s="27"/>
      <c r="C1" s="27"/>
      <c r="D1" s="27"/>
      <c r="E1" s="27"/>
      <c r="F1" s="27"/>
      <c r="G1" s="27"/>
      <c r="H1" s="27"/>
      <c r="I1" s="1"/>
      <c r="J1" s="1"/>
      <c r="K1" s="1"/>
    </row>
    <row r="2" spans="1:11" x14ac:dyDescent="0.2">
      <c r="H2" s="3"/>
    </row>
    <row r="3" spans="1:11" x14ac:dyDescent="0.2">
      <c r="A3" s="28" t="s">
        <v>4</v>
      </c>
      <c r="B3" s="28" t="s">
        <v>0</v>
      </c>
      <c r="C3" s="30" t="s">
        <v>94</v>
      </c>
      <c r="D3" s="30" t="s">
        <v>77</v>
      </c>
      <c r="E3" s="30" t="s">
        <v>95</v>
      </c>
      <c r="F3" s="34" t="s">
        <v>2</v>
      </c>
      <c r="G3" s="32" t="s">
        <v>3</v>
      </c>
      <c r="H3" s="36" t="s">
        <v>82</v>
      </c>
      <c r="K3" s="4"/>
    </row>
    <row r="4" spans="1:11" ht="49.5" customHeight="1" x14ac:dyDescent="0.2">
      <c r="A4" s="29"/>
      <c r="B4" s="29"/>
      <c r="C4" s="31"/>
      <c r="D4" s="31"/>
      <c r="E4" s="31"/>
      <c r="F4" s="35"/>
      <c r="G4" s="33"/>
      <c r="H4" s="36"/>
    </row>
    <row r="5" spans="1:11" ht="27" customHeight="1" x14ac:dyDescent="0.2">
      <c r="A5" s="16"/>
      <c r="B5" s="11" t="s">
        <v>1</v>
      </c>
      <c r="C5" s="12">
        <f>C6+C14+C16+C19+C24+C29+C36+C39+C44+C46+C48</f>
        <v>2009107753.1099999</v>
      </c>
      <c r="D5" s="12">
        <f>D6+D14+D16+D19+D24+D29+D36+D39+D44+D46+D48</f>
        <v>2383994091.3900003</v>
      </c>
      <c r="E5" s="12">
        <f>E6+E14+E16+E19+E24+E29+E36+E39+E44+E46+E48</f>
        <v>2276683614.9000001</v>
      </c>
      <c r="F5" s="12">
        <f>E5/C5*100</f>
        <v>113.3181439062094</v>
      </c>
      <c r="G5" s="12">
        <f>E5/D5*100</f>
        <v>95.498710467548506</v>
      </c>
      <c r="H5" s="5"/>
    </row>
    <row r="6" spans="1:11" ht="34.5" customHeight="1" x14ac:dyDescent="0.2">
      <c r="A6" s="17" t="s">
        <v>5</v>
      </c>
      <c r="B6" s="11" t="s">
        <v>76</v>
      </c>
      <c r="C6" s="19">
        <f>SUM(C7:C13)</f>
        <v>185957958.01000002</v>
      </c>
      <c r="D6" s="19">
        <f>SUM(D7:D13)</f>
        <v>185701156.37</v>
      </c>
      <c r="E6" s="19">
        <f>SUM(E7:E13)</f>
        <v>176645758.75</v>
      </c>
      <c r="F6" s="20">
        <f>E6/C6*100</f>
        <v>94.992309358710386</v>
      </c>
      <c r="G6" s="20">
        <f t="shared" ref="G6:G47" si="0">E6/D6*100</f>
        <v>95.123671926976272</v>
      </c>
      <c r="H6" s="6"/>
    </row>
    <row r="7" spans="1:11" ht="62.25" customHeight="1" x14ac:dyDescent="0.2">
      <c r="A7" s="18" t="s">
        <v>9</v>
      </c>
      <c r="B7" s="8" t="s">
        <v>42</v>
      </c>
      <c r="C7" s="9">
        <v>2948509.2</v>
      </c>
      <c r="D7" s="9">
        <v>2094543.65</v>
      </c>
      <c r="E7" s="9">
        <v>1026469.75</v>
      </c>
      <c r="F7" s="13">
        <f t="shared" ref="F7:F13" si="1">E7/C7*100</f>
        <v>34.813177791678584</v>
      </c>
      <c r="G7" s="13">
        <f>E7/D7*100</f>
        <v>49.006844521955898</v>
      </c>
      <c r="H7" s="24" t="s">
        <v>101</v>
      </c>
    </row>
    <row r="8" spans="1:11" ht="85.5" x14ac:dyDescent="0.2">
      <c r="A8" s="18" t="s">
        <v>10</v>
      </c>
      <c r="B8" s="8" t="s">
        <v>43</v>
      </c>
      <c r="C8" s="9">
        <v>11994445.529999999</v>
      </c>
      <c r="D8" s="9">
        <v>12337399.42</v>
      </c>
      <c r="E8" s="9">
        <v>12269497.84</v>
      </c>
      <c r="F8" s="13">
        <f t="shared" si="1"/>
        <v>102.29316402589892</v>
      </c>
      <c r="G8" s="13">
        <f t="shared" si="0"/>
        <v>99.449628096745201</v>
      </c>
      <c r="H8" s="24" t="s">
        <v>102</v>
      </c>
    </row>
    <row r="9" spans="1:11" ht="122.25" customHeight="1" x14ac:dyDescent="0.2">
      <c r="A9" s="18" t="s">
        <v>11</v>
      </c>
      <c r="B9" s="8" t="s">
        <v>44</v>
      </c>
      <c r="C9" s="9">
        <v>102180636.06</v>
      </c>
      <c r="D9" s="9">
        <v>105771159.61</v>
      </c>
      <c r="E9" s="9">
        <v>104186341.70999999</v>
      </c>
      <c r="F9" s="13">
        <f t="shared" si="1"/>
        <v>101.96290190327475</v>
      </c>
      <c r="G9" s="13">
        <f t="shared" si="0"/>
        <v>98.501654037032822</v>
      </c>
      <c r="H9" s="24" t="s">
        <v>102</v>
      </c>
    </row>
    <row r="10" spans="1:11" ht="25.5" x14ac:dyDescent="0.2">
      <c r="A10" s="18" t="s">
        <v>12</v>
      </c>
      <c r="B10" s="8" t="s">
        <v>45</v>
      </c>
      <c r="C10" s="9">
        <v>24943</v>
      </c>
      <c r="D10" s="9">
        <v>8121</v>
      </c>
      <c r="E10" s="9">
        <v>8121</v>
      </c>
      <c r="F10" s="13">
        <f t="shared" si="1"/>
        <v>32.558232770717233</v>
      </c>
      <c r="G10" s="13">
        <f t="shared" si="0"/>
        <v>100</v>
      </c>
      <c r="H10" s="24" t="s">
        <v>103</v>
      </c>
    </row>
    <row r="11" spans="1:11" ht="85.5" x14ac:dyDescent="0.2">
      <c r="A11" s="18" t="s">
        <v>13</v>
      </c>
      <c r="B11" s="8" t="s">
        <v>46</v>
      </c>
      <c r="C11" s="9">
        <v>2410177.23</v>
      </c>
      <c r="D11" s="9">
        <v>2522202.1</v>
      </c>
      <c r="E11" s="9">
        <v>2521927.1</v>
      </c>
      <c r="F11" s="13">
        <f t="shared" si="1"/>
        <v>104.63658309476271</v>
      </c>
      <c r="G11" s="13">
        <f t="shared" si="0"/>
        <v>99.989096829314349</v>
      </c>
      <c r="H11" s="24" t="s">
        <v>102</v>
      </c>
    </row>
    <row r="12" spans="1:11" ht="38.25" x14ac:dyDescent="0.2">
      <c r="A12" s="18" t="s">
        <v>14</v>
      </c>
      <c r="B12" s="8" t="s">
        <v>48</v>
      </c>
      <c r="C12" s="9">
        <v>15556787.68</v>
      </c>
      <c r="D12" s="9">
        <v>5219975.25</v>
      </c>
      <c r="E12" s="9">
        <v>0</v>
      </c>
      <c r="F12" s="13">
        <f t="shared" si="1"/>
        <v>0</v>
      </c>
      <c r="G12" s="13">
        <f t="shared" si="0"/>
        <v>0</v>
      </c>
      <c r="H12" s="25" t="s">
        <v>116</v>
      </c>
    </row>
    <row r="13" spans="1:11" ht="95.25" customHeight="1" x14ac:dyDescent="0.2">
      <c r="A13" s="18" t="s">
        <v>15</v>
      </c>
      <c r="B13" s="8" t="s">
        <v>47</v>
      </c>
      <c r="C13" s="9">
        <v>50842459.310000002</v>
      </c>
      <c r="D13" s="9">
        <v>57747755.340000004</v>
      </c>
      <c r="E13" s="9">
        <v>56633401.350000001</v>
      </c>
      <c r="F13" s="13">
        <f t="shared" si="1"/>
        <v>111.38997231564092</v>
      </c>
      <c r="G13" s="14">
        <f t="shared" si="0"/>
        <v>98.070307696915577</v>
      </c>
      <c r="H13" s="21" t="s">
        <v>104</v>
      </c>
    </row>
    <row r="14" spans="1:11" ht="30" x14ac:dyDescent="0.2">
      <c r="A14" s="17" t="s">
        <v>89</v>
      </c>
      <c r="B14" s="11" t="s">
        <v>90</v>
      </c>
      <c r="C14" s="10">
        <f>C15</f>
        <v>0</v>
      </c>
      <c r="D14" s="10">
        <f t="shared" ref="D14:E14" si="2">D15</f>
        <v>5021208.5199999996</v>
      </c>
      <c r="E14" s="10">
        <f t="shared" si="2"/>
        <v>2742422.52</v>
      </c>
      <c r="F14" s="13" t="s">
        <v>80</v>
      </c>
      <c r="G14" s="15">
        <f t="shared" si="0"/>
        <v>54.616782176574496</v>
      </c>
      <c r="H14" s="22"/>
    </row>
    <row r="15" spans="1:11" ht="68.25" customHeight="1" x14ac:dyDescent="0.2">
      <c r="A15" s="18" t="s">
        <v>97</v>
      </c>
      <c r="B15" s="8" t="s">
        <v>98</v>
      </c>
      <c r="C15" s="9">
        <v>0</v>
      </c>
      <c r="D15" s="9">
        <v>5021208.5199999996</v>
      </c>
      <c r="E15" s="9">
        <v>2742422.52</v>
      </c>
      <c r="F15" s="13" t="s">
        <v>80</v>
      </c>
      <c r="G15" s="14">
        <f t="shared" si="0"/>
        <v>54.616782176574496</v>
      </c>
      <c r="H15" s="21" t="s">
        <v>105</v>
      </c>
    </row>
    <row r="16" spans="1:11" ht="60" x14ac:dyDescent="0.2">
      <c r="A16" s="17" t="s">
        <v>6</v>
      </c>
      <c r="B16" s="11" t="s">
        <v>49</v>
      </c>
      <c r="C16" s="10">
        <f>C17+C18</f>
        <v>26345641.239999998</v>
      </c>
      <c r="D16" s="10">
        <f t="shared" ref="D16:E16" si="3">D17+D18</f>
        <v>28455275.259999998</v>
      </c>
      <c r="E16" s="10">
        <f t="shared" si="3"/>
        <v>27903704.57</v>
      </c>
      <c r="F16" s="12">
        <f>E16/C16*100</f>
        <v>105.91393208389412</v>
      </c>
      <c r="G16" s="15">
        <f t="shared" si="0"/>
        <v>98.061622370684461</v>
      </c>
      <c r="H16" s="22"/>
    </row>
    <row r="17" spans="1:8" ht="91.5" customHeight="1" x14ac:dyDescent="0.2">
      <c r="A17" s="18" t="s">
        <v>83</v>
      </c>
      <c r="B17" s="8" t="s">
        <v>84</v>
      </c>
      <c r="C17" s="9">
        <v>26111641.239999998</v>
      </c>
      <c r="D17" s="9">
        <v>27764961.239999998</v>
      </c>
      <c r="E17" s="9">
        <v>27222517.57</v>
      </c>
      <c r="F17" s="13">
        <f t="shared" ref="F17:F49" si="4">E17/C17*100</f>
        <v>104.25433361231337</v>
      </c>
      <c r="G17" s="13">
        <f t="shared" si="0"/>
        <v>98.046301360512913</v>
      </c>
      <c r="H17" s="21" t="s">
        <v>107</v>
      </c>
    </row>
    <row r="18" spans="1:8" ht="57" x14ac:dyDescent="0.2">
      <c r="A18" s="18" t="s">
        <v>99</v>
      </c>
      <c r="B18" s="8" t="s">
        <v>100</v>
      </c>
      <c r="C18" s="9">
        <v>234000</v>
      </c>
      <c r="D18" s="9">
        <v>690314.02</v>
      </c>
      <c r="E18" s="9">
        <v>681187</v>
      </c>
      <c r="F18" s="13">
        <f t="shared" si="4"/>
        <v>291.10555555555555</v>
      </c>
      <c r="G18" s="13">
        <f t="shared" si="0"/>
        <v>98.677845192829778</v>
      </c>
      <c r="H18" s="26" t="s">
        <v>106</v>
      </c>
    </row>
    <row r="19" spans="1:8" ht="34.5" customHeight="1" x14ac:dyDescent="0.2">
      <c r="A19" s="17" t="s">
        <v>7</v>
      </c>
      <c r="B19" s="11" t="s">
        <v>50</v>
      </c>
      <c r="C19" s="10">
        <f>C20+C21+C22+C23</f>
        <v>135544228.02000001</v>
      </c>
      <c r="D19" s="10">
        <f t="shared" ref="D19:E19" si="5">D20+D21+D22+D23</f>
        <v>311640002.52999997</v>
      </c>
      <c r="E19" s="10">
        <f t="shared" si="5"/>
        <v>295502762.04999995</v>
      </c>
      <c r="F19" s="12">
        <f>E19/C19*100</f>
        <v>218.0120587697748</v>
      </c>
      <c r="G19" s="12">
        <f t="shared" si="0"/>
        <v>94.821832772111279</v>
      </c>
      <c r="H19" s="7"/>
    </row>
    <row r="20" spans="1:8" ht="28.5" x14ac:dyDescent="0.2">
      <c r="A20" s="18" t="s">
        <v>16</v>
      </c>
      <c r="B20" s="8" t="s">
        <v>51</v>
      </c>
      <c r="C20" s="9">
        <v>2138565.44</v>
      </c>
      <c r="D20" s="9">
        <v>2138565.44</v>
      </c>
      <c r="E20" s="9">
        <v>1920006.15</v>
      </c>
      <c r="F20" s="13">
        <f t="shared" si="4"/>
        <v>89.780098101650793</v>
      </c>
      <c r="G20" s="13">
        <f t="shared" si="0"/>
        <v>89.780098101650793</v>
      </c>
      <c r="H20" s="21" t="s">
        <v>108</v>
      </c>
    </row>
    <row r="21" spans="1:8" ht="63.75" x14ac:dyDescent="0.2">
      <c r="A21" s="18" t="s">
        <v>17</v>
      </c>
      <c r="B21" s="8" t="s">
        <v>52</v>
      </c>
      <c r="C21" s="9">
        <v>7444217.54</v>
      </c>
      <c r="D21" s="9">
        <v>32367046</v>
      </c>
      <c r="E21" s="9">
        <v>18584174.710000001</v>
      </c>
      <c r="F21" s="13">
        <f t="shared" si="4"/>
        <v>249.64577687502668</v>
      </c>
      <c r="G21" s="13">
        <f t="shared" si="0"/>
        <v>57.416962641570692</v>
      </c>
      <c r="H21" s="21" t="s">
        <v>117</v>
      </c>
    </row>
    <row r="22" spans="1:8" ht="328.5" customHeight="1" x14ac:dyDescent="0.2">
      <c r="A22" s="18" t="s">
        <v>18</v>
      </c>
      <c r="B22" s="8" t="s">
        <v>53</v>
      </c>
      <c r="C22" s="9">
        <v>117786445.04000001</v>
      </c>
      <c r="D22" s="9">
        <v>266746413.21000001</v>
      </c>
      <c r="E22" s="9">
        <v>265200680.41</v>
      </c>
      <c r="F22" s="13">
        <f t="shared" si="4"/>
        <v>225.15381996624356</v>
      </c>
      <c r="G22" s="14">
        <f t="shared" si="0"/>
        <v>99.420523492181658</v>
      </c>
      <c r="H22" s="21" t="s">
        <v>121</v>
      </c>
    </row>
    <row r="23" spans="1:8" ht="157.5" customHeight="1" x14ac:dyDescent="0.2">
      <c r="A23" s="18" t="s">
        <v>19</v>
      </c>
      <c r="B23" s="8" t="s">
        <v>79</v>
      </c>
      <c r="C23" s="9">
        <v>8175000</v>
      </c>
      <c r="D23" s="9">
        <v>10387977.880000001</v>
      </c>
      <c r="E23" s="9">
        <v>9797900.7799999993</v>
      </c>
      <c r="F23" s="13">
        <f t="shared" si="4"/>
        <v>119.85199730886849</v>
      </c>
      <c r="G23" s="13">
        <f t="shared" si="0"/>
        <v>94.319615359057721</v>
      </c>
      <c r="H23" s="23" t="s">
        <v>118</v>
      </c>
    </row>
    <row r="24" spans="1:8" ht="54" customHeight="1" x14ac:dyDescent="0.2">
      <c r="A24" s="17" t="s">
        <v>8</v>
      </c>
      <c r="B24" s="11" t="s">
        <v>78</v>
      </c>
      <c r="C24" s="10">
        <f>SUM(C25:C28)</f>
        <v>189781693.48999998</v>
      </c>
      <c r="D24" s="10">
        <f t="shared" ref="D24:E24" si="6">SUM(D25:D28)</f>
        <v>241417411.5</v>
      </c>
      <c r="E24" s="10">
        <f t="shared" si="6"/>
        <v>233560989.62</v>
      </c>
      <c r="F24" s="12">
        <f t="shared" si="4"/>
        <v>123.06823978905366</v>
      </c>
      <c r="G24" s="12">
        <f t="shared" si="0"/>
        <v>96.74571033166761</v>
      </c>
      <c r="H24" s="6"/>
    </row>
    <row r="25" spans="1:8" ht="38.25" x14ac:dyDescent="0.2">
      <c r="A25" s="18" t="s">
        <v>20</v>
      </c>
      <c r="B25" s="8" t="s">
        <v>54</v>
      </c>
      <c r="C25" s="9">
        <v>4683709.6900000004</v>
      </c>
      <c r="D25" s="9">
        <v>6125453.9299999997</v>
      </c>
      <c r="E25" s="9">
        <v>5702224.21</v>
      </c>
      <c r="F25" s="13">
        <f t="shared" si="4"/>
        <v>121.74589347786838</v>
      </c>
      <c r="G25" s="13">
        <f t="shared" si="0"/>
        <v>93.090639080196297</v>
      </c>
      <c r="H25" s="21" t="s">
        <v>119</v>
      </c>
    </row>
    <row r="26" spans="1:8" ht="174.75" customHeight="1" x14ac:dyDescent="0.2">
      <c r="A26" s="18" t="s">
        <v>21</v>
      </c>
      <c r="B26" s="8" t="s">
        <v>55</v>
      </c>
      <c r="C26" s="9">
        <v>51002010.380000003</v>
      </c>
      <c r="D26" s="9">
        <v>60202035.140000001</v>
      </c>
      <c r="E26" s="9">
        <v>59733887.539999999</v>
      </c>
      <c r="F26" s="13">
        <f t="shared" si="4"/>
        <v>117.12065288199722</v>
      </c>
      <c r="G26" s="13">
        <f t="shared" si="0"/>
        <v>99.222372468121179</v>
      </c>
      <c r="H26" s="23" t="s">
        <v>122</v>
      </c>
    </row>
    <row r="27" spans="1:8" ht="237.75" customHeight="1" x14ac:dyDescent="0.2">
      <c r="A27" s="18" t="s">
        <v>22</v>
      </c>
      <c r="B27" s="8" t="s">
        <v>56</v>
      </c>
      <c r="C27" s="9">
        <v>86120045.349999994</v>
      </c>
      <c r="D27" s="9">
        <v>125547563.56999999</v>
      </c>
      <c r="E27" s="9">
        <v>118830720.3</v>
      </c>
      <c r="F27" s="13">
        <f t="shared" si="4"/>
        <v>137.98264947151472</v>
      </c>
      <c r="G27" s="13">
        <f t="shared" si="0"/>
        <v>94.649961274433679</v>
      </c>
      <c r="H27" s="21" t="s">
        <v>123</v>
      </c>
    </row>
    <row r="28" spans="1:8" ht="53.25" customHeight="1" x14ac:dyDescent="0.2">
      <c r="A28" s="18" t="s">
        <v>23</v>
      </c>
      <c r="B28" s="8" t="s">
        <v>57</v>
      </c>
      <c r="C28" s="9">
        <v>47975928.07</v>
      </c>
      <c r="D28" s="9">
        <v>49542358.859999999</v>
      </c>
      <c r="E28" s="9">
        <v>49294157.57</v>
      </c>
      <c r="F28" s="13">
        <f t="shared" si="4"/>
        <v>102.74768942057071</v>
      </c>
      <c r="G28" s="13">
        <f t="shared" si="0"/>
        <v>99.49901196529342</v>
      </c>
      <c r="H28" s="21" t="s">
        <v>93</v>
      </c>
    </row>
    <row r="29" spans="1:8" ht="27" customHeight="1" x14ac:dyDescent="0.2">
      <c r="A29" s="17" t="s">
        <v>24</v>
      </c>
      <c r="B29" s="11" t="s">
        <v>58</v>
      </c>
      <c r="C29" s="10">
        <f>SUM(C30:C35)</f>
        <v>1033795418.6999999</v>
      </c>
      <c r="D29" s="10">
        <f t="shared" ref="D29:E29" si="7">SUM(D30:D35)</f>
        <v>1044206561.36</v>
      </c>
      <c r="E29" s="10">
        <f t="shared" si="7"/>
        <v>974422234.95000005</v>
      </c>
      <c r="F29" s="12">
        <f t="shared" si="4"/>
        <v>94.256776275458662</v>
      </c>
      <c r="G29" s="12">
        <f t="shared" si="0"/>
        <v>93.316999816673132</v>
      </c>
      <c r="H29" s="22"/>
    </row>
    <row r="30" spans="1:8" ht="153" x14ac:dyDescent="0.2">
      <c r="A30" s="18" t="s">
        <v>25</v>
      </c>
      <c r="B30" s="8" t="s">
        <v>59</v>
      </c>
      <c r="C30" s="9">
        <v>555967829.02999997</v>
      </c>
      <c r="D30" s="9">
        <v>503450177.88</v>
      </c>
      <c r="E30" s="9">
        <v>443450177.88</v>
      </c>
      <c r="F30" s="13">
        <f t="shared" si="4"/>
        <v>79.761841373751764</v>
      </c>
      <c r="G30" s="13">
        <f t="shared" si="0"/>
        <v>88.08223680590271</v>
      </c>
      <c r="H30" s="21" t="s">
        <v>124</v>
      </c>
    </row>
    <row r="31" spans="1:8" ht="291" customHeight="1" x14ac:dyDescent="0.2">
      <c r="A31" s="18" t="s">
        <v>26</v>
      </c>
      <c r="B31" s="8" t="s">
        <v>60</v>
      </c>
      <c r="C31" s="9">
        <v>378823574.02999997</v>
      </c>
      <c r="D31" s="9">
        <v>437426445.43000001</v>
      </c>
      <c r="E31" s="9">
        <v>427654901.63</v>
      </c>
      <c r="F31" s="13">
        <f t="shared" si="4"/>
        <v>112.89025576748635</v>
      </c>
      <c r="G31" s="13">
        <f t="shared" si="0"/>
        <v>97.766128705274241</v>
      </c>
      <c r="H31" s="21" t="s">
        <v>125</v>
      </c>
    </row>
    <row r="32" spans="1:8" ht="49.5" customHeight="1" x14ac:dyDescent="0.2">
      <c r="A32" s="18" t="s">
        <v>27</v>
      </c>
      <c r="B32" s="8" t="s">
        <v>61</v>
      </c>
      <c r="C32" s="9">
        <v>57294682.270000003</v>
      </c>
      <c r="D32" s="9">
        <v>60972525.859999999</v>
      </c>
      <c r="E32" s="9">
        <v>60972525.859999999</v>
      </c>
      <c r="F32" s="13">
        <f t="shared" si="4"/>
        <v>106.41917093224853</v>
      </c>
      <c r="G32" s="13">
        <f t="shared" si="0"/>
        <v>100</v>
      </c>
      <c r="H32" s="21" t="s">
        <v>110</v>
      </c>
    </row>
    <row r="33" spans="1:8" ht="42.75" x14ac:dyDescent="0.2">
      <c r="A33" s="18" t="s">
        <v>28</v>
      </c>
      <c r="B33" s="8" t="s">
        <v>62</v>
      </c>
      <c r="C33" s="9">
        <v>0</v>
      </c>
      <c r="D33" s="9">
        <v>818180</v>
      </c>
      <c r="E33" s="9">
        <v>818180</v>
      </c>
      <c r="F33" s="13" t="s">
        <v>80</v>
      </c>
      <c r="G33" s="13">
        <f t="shared" si="0"/>
        <v>100</v>
      </c>
      <c r="H33" s="21" t="s">
        <v>109</v>
      </c>
    </row>
    <row r="34" spans="1:8" ht="38.25" x14ac:dyDescent="0.2">
      <c r="A34" s="18" t="s">
        <v>29</v>
      </c>
      <c r="B34" s="8" t="s">
        <v>63</v>
      </c>
      <c r="C34" s="9">
        <v>975000</v>
      </c>
      <c r="D34" s="9">
        <v>1484752.37</v>
      </c>
      <c r="E34" s="9">
        <v>1484752.37</v>
      </c>
      <c r="F34" s="13">
        <f t="shared" si="4"/>
        <v>152.28229435897438</v>
      </c>
      <c r="G34" s="13">
        <f t="shared" si="0"/>
        <v>100</v>
      </c>
      <c r="H34" s="21" t="s">
        <v>115</v>
      </c>
    </row>
    <row r="35" spans="1:8" ht="55.5" customHeight="1" x14ac:dyDescent="0.2">
      <c r="A35" s="18" t="s">
        <v>30</v>
      </c>
      <c r="B35" s="8" t="s">
        <v>64</v>
      </c>
      <c r="C35" s="9">
        <v>40734333.369999997</v>
      </c>
      <c r="D35" s="9">
        <v>40054479.82</v>
      </c>
      <c r="E35" s="9">
        <v>40041697.210000001</v>
      </c>
      <c r="F35" s="13">
        <f t="shared" si="4"/>
        <v>98.299625640835671</v>
      </c>
      <c r="G35" s="13">
        <f t="shared" si="0"/>
        <v>99.968086940443513</v>
      </c>
      <c r="H35" s="24" t="s">
        <v>111</v>
      </c>
    </row>
    <row r="36" spans="1:8" ht="34.5" customHeight="1" x14ac:dyDescent="0.2">
      <c r="A36" s="17" t="s">
        <v>31</v>
      </c>
      <c r="B36" s="11" t="s">
        <v>65</v>
      </c>
      <c r="C36" s="10">
        <f>SUM(C37:C38)</f>
        <v>333257444.20999998</v>
      </c>
      <c r="D36" s="10">
        <f t="shared" ref="D36:E36" si="8">SUM(D37:D38)</f>
        <v>327874724.36000001</v>
      </c>
      <c r="E36" s="10">
        <f t="shared" si="8"/>
        <v>327800995.47000003</v>
      </c>
      <c r="F36" s="12">
        <f t="shared" si="4"/>
        <v>98.362692616534147</v>
      </c>
      <c r="G36" s="12">
        <f t="shared" si="0"/>
        <v>99.977513091274744</v>
      </c>
      <c r="H36" s="6"/>
    </row>
    <row r="37" spans="1:8" ht="124.5" customHeight="1" x14ac:dyDescent="0.2">
      <c r="A37" s="18" t="s">
        <v>32</v>
      </c>
      <c r="B37" s="8" t="s">
        <v>66</v>
      </c>
      <c r="C37" s="9">
        <v>311709774.63999999</v>
      </c>
      <c r="D37" s="9">
        <v>303651843.42000002</v>
      </c>
      <c r="E37" s="9">
        <v>303651843.42000002</v>
      </c>
      <c r="F37" s="13">
        <f t="shared" si="4"/>
        <v>97.414925075960085</v>
      </c>
      <c r="G37" s="13">
        <f t="shared" si="0"/>
        <v>100</v>
      </c>
      <c r="H37" s="21" t="s">
        <v>128</v>
      </c>
    </row>
    <row r="38" spans="1:8" ht="38.25" x14ac:dyDescent="0.2">
      <c r="A38" s="18" t="s">
        <v>33</v>
      </c>
      <c r="B38" s="8" t="s">
        <v>67</v>
      </c>
      <c r="C38" s="9">
        <v>21547669.57</v>
      </c>
      <c r="D38" s="9">
        <v>24222880.940000001</v>
      </c>
      <c r="E38" s="9">
        <v>24149152.050000001</v>
      </c>
      <c r="F38" s="13">
        <f t="shared" si="4"/>
        <v>112.07315005248617</v>
      </c>
      <c r="G38" s="13">
        <f t="shared" si="0"/>
        <v>99.695622951775945</v>
      </c>
      <c r="H38" s="21" t="s">
        <v>126</v>
      </c>
    </row>
    <row r="39" spans="1:8" ht="27.75" customHeight="1" x14ac:dyDescent="0.2">
      <c r="A39" s="17" t="s">
        <v>34</v>
      </c>
      <c r="B39" s="11" t="s">
        <v>68</v>
      </c>
      <c r="C39" s="10">
        <f>SUM(C40:C43)</f>
        <v>51270903.57</v>
      </c>
      <c r="D39" s="10">
        <f t="shared" ref="D39:E39" si="9">SUM(D40:D43)</f>
        <v>70724088.939999998</v>
      </c>
      <c r="E39" s="10">
        <f t="shared" si="9"/>
        <v>69155274.040000007</v>
      </c>
      <c r="F39" s="12">
        <f t="shared" ref="F39" si="10">E39/C39*100</f>
        <v>134.88210510193667</v>
      </c>
      <c r="G39" s="12">
        <f t="shared" si="0"/>
        <v>97.781781393704591</v>
      </c>
      <c r="H39" s="5"/>
    </row>
    <row r="40" spans="1:8" ht="34.5" customHeight="1" x14ac:dyDescent="0.2">
      <c r="A40" s="18" t="s">
        <v>35</v>
      </c>
      <c r="B40" s="8" t="s">
        <v>69</v>
      </c>
      <c r="C40" s="9">
        <v>1321275.1200000001</v>
      </c>
      <c r="D40" s="9">
        <v>1091079.33</v>
      </c>
      <c r="E40" s="9">
        <v>1089472.8600000001</v>
      </c>
      <c r="F40" s="13">
        <f t="shared" si="4"/>
        <v>82.456170066988022</v>
      </c>
      <c r="G40" s="13">
        <f t="shared" si="0"/>
        <v>99.852763226666568</v>
      </c>
      <c r="H40" s="21" t="s">
        <v>112</v>
      </c>
    </row>
    <row r="41" spans="1:8" ht="76.5" x14ac:dyDescent="0.2">
      <c r="A41" s="18" t="s">
        <v>91</v>
      </c>
      <c r="B41" s="8" t="s">
        <v>92</v>
      </c>
      <c r="C41" s="9">
        <v>0</v>
      </c>
      <c r="D41" s="9">
        <v>2688000</v>
      </c>
      <c r="E41" s="9">
        <v>2538000</v>
      </c>
      <c r="F41" s="13" t="s">
        <v>80</v>
      </c>
      <c r="G41" s="13">
        <f t="shared" si="0"/>
        <v>94.419642857142861</v>
      </c>
      <c r="H41" s="21" t="s">
        <v>113</v>
      </c>
    </row>
    <row r="42" spans="1:8" ht="162" customHeight="1" x14ac:dyDescent="0.2">
      <c r="A42" s="18" t="s">
        <v>36</v>
      </c>
      <c r="B42" s="8" t="s">
        <v>70</v>
      </c>
      <c r="C42" s="9">
        <v>45183473.450000003</v>
      </c>
      <c r="D42" s="9">
        <v>59936723.609999999</v>
      </c>
      <c r="E42" s="9">
        <v>58566924.560000002</v>
      </c>
      <c r="F42" s="13">
        <f t="shared" si="4"/>
        <v>129.62023520571105</v>
      </c>
      <c r="G42" s="13">
        <f t="shared" si="0"/>
        <v>97.714591376543879</v>
      </c>
      <c r="H42" s="21" t="s">
        <v>127</v>
      </c>
    </row>
    <row r="43" spans="1:8" ht="38.25" x14ac:dyDescent="0.2">
      <c r="A43" s="18" t="s">
        <v>37</v>
      </c>
      <c r="B43" s="8" t="s">
        <v>71</v>
      </c>
      <c r="C43" s="9">
        <v>4766155</v>
      </c>
      <c r="D43" s="9">
        <v>7008286</v>
      </c>
      <c r="E43" s="9">
        <v>6960876.6200000001</v>
      </c>
      <c r="F43" s="13">
        <f t="shared" si="4"/>
        <v>146.04805382955445</v>
      </c>
      <c r="G43" s="13">
        <f t="shared" si="0"/>
        <v>99.323523897283877</v>
      </c>
      <c r="H43" s="21" t="s">
        <v>114</v>
      </c>
    </row>
    <row r="44" spans="1:8" ht="35.25" customHeight="1" x14ac:dyDescent="0.2">
      <c r="A44" s="17" t="s">
        <v>38</v>
      </c>
      <c r="B44" s="11" t="s">
        <v>72</v>
      </c>
      <c r="C44" s="10">
        <f>C45</f>
        <v>48882519.299999997</v>
      </c>
      <c r="D44" s="10">
        <f t="shared" ref="D44:E44" si="11">D45</f>
        <v>163809327.38</v>
      </c>
      <c r="E44" s="10">
        <f t="shared" si="11"/>
        <v>163805695.55000001</v>
      </c>
      <c r="F44" s="12">
        <f t="shared" ref="F44:F46" si="12">E44/C44*100</f>
        <v>335.10076382253897</v>
      </c>
      <c r="G44" s="12">
        <f t="shared" si="0"/>
        <v>99.997782891818147</v>
      </c>
      <c r="H44" s="6"/>
    </row>
    <row r="45" spans="1:8" ht="273.75" customHeight="1" x14ac:dyDescent="0.2">
      <c r="A45" s="18" t="s">
        <v>39</v>
      </c>
      <c r="B45" s="8" t="s">
        <v>73</v>
      </c>
      <c r="C45" s="9">
        <v>48882519.299999997</v>
      </c>
      <c r="D45" s="9">
        <v>163809327.38</v>
      </c>
      <c r="E45" s="9">
        <v>163805695.55000001</v>
      </c>
      <c r="F45" s="13">
        <f t="shared" si="4"/>
        <v>335.10076382253897</v>
      </c>
      <c r="G45" s="13">
        <f t="shared" si="0"/>
        <v>99.997782891818147</v>
      </c>
      <c r="H45" s="21" t="s">
        <v>129</v>
      </c>
    </row>
    <row r="46" spans="1:8" ht="36" customHeight="1" x14ac:dyDescent="0.2">
      <c r="A46" s="17" t="s">
        <v>40</v>
      </c>
      <c r="B46" s="11" t="s">
        <v>74</v>
      </c>
      <c r="C46" s="10">
        <f>C47</f>
        <v>4169906.57</v>
      </c>
      <c r="D46" s="10">
        <f t="shared" ref="D46:E46" si="13">D47</f>
        <v>5043295.17</v>
      </c>
      <c r="E46" s="10">
        <f t="shared" si="13"/>
        <v>5043295.17</v>
      </c>
      <c r="F46" s="12">
        <f t="shared" si="12"/>
        <v>120.9450400228032</v>
      </c>
      <c r="G46" s="12">
        <f t="shared" si="0"/>
        <v>100</v>
      </c>
      <c r="H46" s="6"/>
    </row>
    <row r="47" spans="1:8" ht="47.25" customHeight="1" x14ac:dyDescent="0.2">
      <c r="A47" s="18" t="s">
        <v>41</v>
      </c>
      <c r="B47" s="8" t="s">
        <v>75</v>
      </c>
      <c r="C47" s="9">
        <v>4169906.57</v>
      </c>
      <c r="D47" s="9">
        <v>5043295.17</v>
      </c>
      <c r="E47" s="9">
        <v>5043295.17</v>
      </c>
      <c r="F47" s="13">
        <f t="shared" si="4"/>
        <v>120.9450400228032</v>
      </c>
      <c r="G47" s="13">
        <f t="shared" si="0"/>
        <v>100</v>
      </c>
      <c r="H47" s="21" t="s">
        <v>81</v>
      </c>
    </row>
    <row r="48" spans="1:8" ht="60" x14ac:dyDescent="0.2">
      <c r="A48" s="17" t="s">
        <v>85</v>
      </c>
      <c r="B48" s="11" t="s">
        <v>86</v>
      </c>
      <c r="C48" s="10">
        <f>C49</f>
        <v>102040</v>
      </c>
      <c r="D48" s="10">
        <f t="shared" ref="D48" si="14">D49</f>
        <v>101040</v>
      </c>
      <c r="E48" s="10">
        <f t="shared" ref="E48:F48" si="15">E49</f>
        <v>100482.21</v>
      </c>
      <c r="F48" s="10">
        <f t="shared" si="15"/>
        <v>98.473353586828708</v>
      </c>
      <c r="G48" s="12">
        <f t="shared" ref="G48:G49" si="16">E48/D48*100</f>
        <v>99.447951306413302</v>
      </c>
      <c r="H48" s="37"/>
    </row>
    <row r="49" spans="1:8" ht="57" x14ac:dyDescent="0.2">
      <c r="A49" s="18" t="s">
        <v>87</v>
      </c>
      <c r="B49" s="8" t="s">
        <v>88</v>
      </c>
      <c r="C49" s="9">
        <v>102040</v>
      </c>
      <c r="D49" s="9">
        <v>101040</v>
      </c>
      <c r="E49" s="9">
        <v>100482.21</v>
      </c>
      <c r="F49" s="13">
        <f t="shared" si="4"/>
        <v>98.473353586828708</v>
      </c>
      <c r="G49" s="13">
        <f t="shared" si="16"/>
        <v>99.447951306413302</v>
      </c>
      <c r="H49" s="21" t="s">
        <v>120</v>
      </c>
    </row>
  </sheetData>
  <mergeCells count="9">
    <mergeCell ref="A1:H1"/>
    <mergeCell ref="A3:A4"/>
    <mergeCell ref="B3:B4"/>
    <mergeCell ref="C3:C4"/>
    <mergeCell ref="D3:D4"/>
    <mergeCell ref="E3:E4"/>
    <mergeCell ref="G3:G4"/>
    <mergeCell ref="F3:F4"/>
    <mergeCell ref="H3:H4"/>
  </mergeCells>
  <pageMargins left="0.59055118110236227" right="0.59055118110236227" top="0.55118110236220474" bottom="0.35433070866141736" header="0.31496062992125984" footer="0.31496062992125984"/>
  <pageSetup paperSize="9" scale="63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2024-04-04T01:04:07Z</dcterms:modified>
</cp:coreProperties>
</file>