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filterPrivacy="1" defaultThemeVersion="124226"/>
  <xr:revisionPtr revIDLastSave="0" documentId="13_ncr:1_{5E8CF0CB-88BC-488D-B573-59B3734E9E8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Лист1!$A$1:$H$46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7" i="1" l="1"/>
  <c r="G15" i="1"/>
  <c r="F17" i="1"/>
  <c r="F15" i="1"/>
  <c r="E5" i="1"/>
  <c r="G37" i="1"/>
  <c r="G38" i="1"/>
  <c r="E37" i="1"/>
  <c r="D37" i="1"/>
  <c r="C37" i="1"/>
  <c r="G12" i="1"/>
  <c r="E6" i="1"/>
  <c r="D6" i="1"/>
  <c r="G48" i="1"/>
  <c r="E47" i="1"/>
  <c r="D47" i="1"/>
  <c r="C47" i="1"/>
  <c r="G34" i="1"/>
  <c r="E45" i="1"/>
  <c r="G45" i="1" s="1"/>
  <c r="D45" i="1"/>
  <c r="E43" i="1"/>
  <c r="F43" i="1" s="1"/>
  <c r="D43" i="1"/>
  <c r="E39" i="1"/>
  <c r="D39" i="1"/>
  <c r="E34" i="1"/>
  <c r="D34" i="1"/>
  <c r="E22" i="1"/>
  <c r="D22" i="1"/>
  <c r="E27" i="1"/>
  <c r="D27" i="1"/>
  <c r="E17" i="1"/>
  <c r="D17" i="1"/>
  <c r="D5" i="1" s="1"/>
  <c r="E15" i="1"/>
  <c r="D15" i="1"/>
  <c r="C15" i="1"/>
  <c r="C45" i="1"/>
  <c r="C43" i="1"/>
  <c r="C39" i="1"/>
  <c r="C34" i="1"/>
  <c r="C27" i="1"/>
  <c r="C22" i="1"/>
  <c r="C17" i="1"/>
  <c r="C6" i="1"/>
  <c r="F7" i="1"/>
  <c r="F8" i="1"/>
  <c r="G8" i="1"/>
  <c r="F9" i="1"/>
  <c r="G9" i="1"/>
  <c r="F10" i="1"/>
  <c r="G10" i="1"/>
  <c r="F11" i="1"/>
  <c r="G11" i="1"/>
  <c r="F13" i="1"/>
  <c r="G13" i="1"/>
  <c r="F14" i="1"/>
  <c r="G14" i="1"/>
  <c r="F16" i="1"/>
  <c r="G16" i="1"/>
  <c r="F18" i="1"/>
  <c r="G18" i="1"/>
  <c r="F19" i="1"/>
  <c r="G19" i="1"/>
  <c r="F20" i="1"/>
  <c r="G20" i="1"/>
  <c r="F21" i="1"/>
  <c r="G21" i="1"/>
  <c r="F23" i="1"/>
  <c r="G23" i="1"/>
  <c r="F24" i="1"/>
  <c r="G24" i="1"/>
  <c r="F25" i="1"/>
  <c r="G25" i="1"/>
  <c r="F26" i="1"/>
  <c r="G26" i="1"/>
  <c r="F28" i="1"/>
  <c r="G28" i="1"/>
  <c r="F29" i="1"/>
  <c r="G29" i="1"/>
  <c r="F30" i="1"/>
  <c r="G30" i="1"/>
  <c r="G31" i="1"/>
  <c r="F32" i="1"/>
  <c r="G32" i="1"/>
  <c r="F33" i="1"/>
  <c r="G33" i="1"/>
  <c r="F35" i="1"/>
  <c r="G35" i="1"/>
  <c r="F36" i="1"/>
  <c r="G36" i="1"/>
  <c r="F40" i="1"/>
  <c r="G40" i="1"/>
  <c r="F41" i="1"/>
  <c r="G41" i="1"/>
  <c r="F42" i="1"/>
  <c r="G42" i="1"/>
  <c r="F44" i="1"/>
  <c r="G44" i="1"/>
  <c r="F46" i="1"/>
  <c r="G46" i="1"/>
  <c r="G17" i="1" l="1"/>
  <c r="G43" i="1"/>
  <c r="G22" i="1"/>
  <c r="G47" i="1"/>
  <c r="G39" i="1"/>
  <c r="G27" i="1"/>
  <c r="F45" i="1"/>
  <c r="G6" i="1"/>
  <c r="C5" i="1"/>
  <c r="F34" i="1"/>
  <c r="F6" i="1"/>
  <c r="F39" i="1"/>
  <c r="F22" i="1"/>
  <c r="F27" i="1"/>
  <c r="G5" i="1" l="1"/>
  <c r="F5" i="1"/>
</calcChain>
</file>

<file path=xl/sharedStrings.xml><?xml version="1.0" encoding="utf-8"?>
<sst xmlns="http://schemas.openxmlformats.org/spreadsheetml/2006/main" count="133" uniqueCount="127">
  <si>
    <t>Наименование показателей</t>
  </si>
  <si>
    <t>Расходы – всего:</t>
  </si>
  <si>
    <t>% исполнения первоначального плана</t>
  </si>
  <si>
    <t>% исполнения уточненного плана</t>
  </si>
  <si>
    <t>Код</t>
  </si>
  <si>
    <t>0100</t>
  </si>
  <si>
    <t>0300</t>
  </si>
  <si>
    <t>0400</t>
  </si>
  <si>
    <t>0500</t>
  </si>
  <si>
    <t>0102</t>
  </si>
  <si>
    <t>0103</t>
  </si>
  <si>
    <t>0104</t>
  </si>
  <si>
    <t>0105</t>
  </si>
  <si>
    <t>0106</t>
  </si>
  <si>
    <t>0111</t>
  </si>
  <si>
    <t>0113</t>
  </si>
  <si>
    <t>0405</t>
  </si>
  <si>
    <t>0408</t>
  </si>
  <si>
    <t>0409</t>
  </si>
  <si>
    <t>0412</t>
  </si>
  <si>
    <t>0501</t>
  </si>
  <si>
    <t>0502</t>
  </si>
  <si>
    <t>0503</t>
  </si>
  <si>
    <t>0505</t>
  </si>
  <si>
    <t>0700</t>
  </si>
  <si>
    <t>0701</t>
  </si>
  <si>
    <t>0702</t>
  </si>
  <si>
    <t>0703</t>
  </si>
  <si>
    <t>0705</t>
  </si>
  <si>
    <t>0707</t>
  </si>
  <si>
    <t>0709</t>
  </si>
  <si>
    <t>0800</t>
  </si>
  <si>
    <t>0801</t>
  </si>
  <si>
    <t>0804</t>
  </si>
  <si>
    <t>1000</t>
  </si>
  <si>
    <t>1001</t>
  </si>
  <si>
    <t>1004</t>
  </si>
  <si>
    <t>1006</t>
  </si>
  <si>
    <t>1100</t>
  </si>
  <si>
    <t>1102</t>
  </si>
  <si>
    <t>1200</t>
  </si>
  <si>
    <t>1202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</si>
  <si>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</si>
  <si>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</si>
  <si>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</si>
  <si>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Судебная система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</si>
  <si>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</si>
  <si>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</si>
  <si>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Резервные фонды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</si>
  <si>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</si>
  <si>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</si>
  <si>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</si>
  <si>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</si>
  <si>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</si>
  <si>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Жилищное хозяйство</t>
  </si>
  <si>
    <t>Коммунальное хозяйство</t>
  </si>
  <si>
    <t>Благоустройство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</si>
  <si>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</si>
  <si>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</si>
  <si>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</si>
  <si>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Общее образование</t>
  </si>
  <si>
    <t>Дополнительное образование детей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</si>
  <si>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</si>
  <si>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</si>
  <si>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</si>
  <si>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</si>
  <si>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</si>
  <si>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</si>
  <si>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</si>
  <si>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</si>
  <si>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Охрана семьи и детства</t>
  </si>
  <si>
    <t>Другие вопросы в области социальной политики</t>
  </si>
  <si>
    <t>ФИЗИЧЕСКАЯ КУЛЬТУРА И СПОРТ</t>
  </si>
  <si>
    <t>Массовый спорт</t>
  </si>
  <si>
    <t>СРЕДСТВА МАССОВОЙ ИНФОРМАЦИИ</t>
  </si>
  <si>
    <t>Периодическая печать и издательства</t>
  </si>
  <si>
    <t>ОБЩЕГОСУДАРСТВЕННЫЕ ВОПРОСЫ</t>
  </si>
  <si>
    <t xml:space="preserve">Уточненный план </t>
  </si>
  <si>
    <t>ЖИЛИЩНО-КОММУНАЛЬНОЕ ХОЗЯЙСТВО</t>
  </si>
  <si>
    <t>Другие вопросы в области национальной экономики</t>
  </si>
  <si>
    <t>X</t>
  </si>
  <si>
    <t>более 5%</t>
  </si>
  <si>
    <t xml:space="preserve">Отклонение сложилось в связи с поступлением  межбюджетных трансфертов на капитальный ремонт зданий и благоустройство территорий муниципальных образовательных организаций, оказывающих услуги дошкольного образования </t>
  </si>
  <si>
    <t>Потребность в увеличении бюджетных ассигнований и, соответственно, расходов на профессиональную подготовку муниципальных служащих</t>
  </si>
  <si>
    <t xml:space="preserve">уменьшение количества получателей доплаты к муниципальной пенсии </t>
  </si>
  <si>
    <t>Отклонение сложилось в связи с поступлением  межбюджетных трансфертов на осуществление отдельных государственных полномочий по обеспечению мер социальной поддержки педагогическим работникам муниципальных образовательных организаций Приморского края</t>
  </si>
  <si>
    <t>Потребность в увеличении бюджетных ассигнований и, соответственно, расходов, на предоставление субсидии МАУ «Редакция СМИ» на финансовое обеспечение муниципального задания на оказание муниципальных услуг (работ)</t>
  </si>
  <si>
    <t>Потребность в увеличении бюджетных ассигнований и, соответственно, расходов, направленные на доплату до МРОТ</t>
  </si>
  <si>
    <t>Исполнение  расходов, выделенных из средств резервного фонда, осуществлено на основании постановлений администрации городского округа и отражено по разделам и подразделам классификации бюджетных расходов  в соответствии с их отраслевой направленностью</t>
  </si>
  <si>
    <t>Причины отклонений между первоначально утвержденными показателями и их фактическими значениями</t>
  </si>
  <si>
    <t>Информация по исполнению бюджета городского округа Большой Камень по разделам и подразделам классификации расходов за 2021 год</t>
  </si>
  <si>
    <t xml:space="preserve">План 2021 г. (решение Думы от 03.12.2020 № 360) </t>
  </si>
  <si>
    <t>Исполнение на 01.01.2022</t>
  </si>
  <si>
    <t>0310</t>
  </si>
  <si>
    <t>Защита населения и территории от чрезвычайных ситуаций природного и техногенного характера, пожарная безопасность</t>
  </si>
  <si>
    <t>1300</t>
  </si>
  <si>
    <t>ОБСЛУЖИВАНИЕ ГОСУДАРСТВЕННОГО (МУНИЦИПАЛЬНОГО) ДОЛГА</t>
  </si>
  <si>
    <t>1301</t>
  </si>
  <si>
    <t>Обслуживание государственного (муниципального) внутреннего долга</t>
  </si>
  <si>
    <t>0107</t>
  </si>
  <si>
    <t xml:space="preserve"> Обеспечение проведения выборов и референдумов</t>
  </si>
  <si>
    <t>0900</t>
  </si>
  <si>
    <t>ЗДРАВООХРАНЕНИЕ</t>
  </si>
  <si>
    <t>0907</t>
  </si>
  <si>
    <t>Санитарно-эпидемиологическое благополучие</t>
  </si>
  <si>
    <t>Включение в основной список кандидатов в присяжные заседатели в большем количестве, чем планировалось.</t>
  </si>
  <si>
    <t>Выплата денежной компенсации за неиспользованную часть отпуска при увольнении главы городского округа</t>
  </si>
  <si>
    <t>Проведение дополнительных выборов в Думу городского округа Большой Камень</t>
  </si>
  <si>
    <t>Изменение системы оплаты труда председателя контрольно -счетной палаты с 30.09.2021;                                                                     введение 0,5 ставки главного специалиста с 1 мая 2021 года</t>
  </si>
  <si>
    <t>Доведение ФОТ в соответствие с утвержденным штатным расписанием МКУ "УГО ЧС"</t>
  </si>
  <si>
    <t xml:space="preserve">Мероприятия по отлову животных без владельцев проведены в соответствии с зарегиситрированными заявками </t>
  </si>
  <si>
    <t xml:space="preserve">Потребность в увеличении бюджетных ассигнований и, соответственно, раходов на: приобретение и техническое обслуживание оборудования, оргтехники, ГСМ, мебели, на приобретение неисключительных прав на использование и сопровождение программных комплексов; проведение ремонтных работ помещений администрации; ремонт автотранспортных средств, оценку недвижимости, на исполнение решений, принятых судебными органами                          </t>
  </si>
  <si>
    <t>Потребность в увеличении бюджетных ассигнований и, соответственно, раходов на возмещение затрат в связи с оказанием транспортных услуг населению</t>
  </si>
  <si>
    <t xml:space="preserve">Отклонение сложилось в связи с поступлением  межбюджетных трансфертов на мероприятия по благоустройству территорий городского округа, в том числе в рамках реализации проектов инициативного бюджетирования по направлению "Твой проект". Потребность в увеличении бюджетных ассигнований и, соответственно, расходов на содержание объектов благоустройства, на содержание земель общего пользования, на содержание объектов озеленения, на содержание памятников истории и культуры   </t>
  </si>
  <si>
    <t>Потребность в увеличении бюджетных ассигнований и, соответственно, расходов на финансового обеспечения затрат, связанных с деятельностью муниципального унитарного предприятия, в целях восстановления его платежеспособности; доведение ФОТ в соответствие с утвержденным штатным расписанием МКУ "СЕЗ"</t>
  </si>
  <si>
    <t>Увеличение межбюджетных трансфертов на строительство объекта муниципальной собственности "Школа на 600 мест в городском округе Большой Камень", капитальный ремонт зданий территорий образовательных организаций, осуществление отдельных полномочий по обеспечению горячим питанием обучающихся, получающих начальное общее образование</t>
  </si>
  <si>
    <t>Потребность в увеличении бюджетных ассигнований и, соответственно, расходов на реализация первичных мер пожарной безопасности, обеспечение антитеррористической защищённости объектов социальной инфраструктуры городского округа от возможных террористических посягательств, ликвидация их последствий</t>
  </si>
  <si>
    <t>Потребность в увеличении бюджетных ассигнований и, соответственно, расходов на временное трудоустройство несовершеннолетних детей в возрасте от 14 до 18 лет</t>
  </si>
  <si>
    <t>Потребность в увеличении бюджетных ассигнований и, соответственно, расходов на доведение заработной платы до уровня "дорожной карты" учреждениям культуры; расходы по оплате договоров на выполнение работ, оказание услуг, связанных с капитальным ремонтом нефинансовых активов; расходы по организации социально-значимых культурно - массовых мероприятий. Увеличение межбюджетных трансфертов на мероприятия по развитию и укреплению материально-технической базы учреждений культуры", реализацию мероприятий по модернизации библиотек в части комплектования книжных фондов</t>
  </si>
  <si>
    <t>Отклонение сложилось в связи с уменьшением межбюджетных трансфертов на обеспечение детей - сирот жилыми помещениями; на компенсацию части платы, взимаемой с родителей (законных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</si>
  <si>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Отклонение сложилось в связи с поступлением  межбюджетных трансфертов на реализацию мероприятий, направленных на развитие спортивной инфраструктуры, находящейся в муниципальной собственности городского округа. Потребность в увеличении бюджетных ассигнований и, соответственно, расходов, направленные на финансовое обеспечение на выполнение муниципального задания на оказание муниципальных услуг (выполнение работ)</t>
  </si>
  <si>
    <t>Потребность в увеличении бюджетных ассигнований и, соответственно, расходов, на обслуживание государственного (муниципального) внутреннего долга</t>
  </si>
  <si>
    <t>Потребность в увеличении бюджетных ассигнований и, соответственно, расходов на мероприятия по землеустройству и землепользованию, демонтаж самовольно установленных объектов, установление границ территориальных зон в натуре</t>
  </si>
  <si>
    <t>Отклонение сложилось в связи с поступлением межбюджетных трансфертов на капитальный ремонт и ремонт автомобильных дорог общего пользования; проектирование, строительство автомобильных дорог общего пользования;                                                                 Потребность в увеличении бюджетных ассигнований и, соответственно, раходов на содержание автомобильных дорог;</t>
  </si>
  <si>
    <t>Индексация денежного содержания муниципальных служащих с 1 октября 2021 года на 3,9%</t>
  </si>
  <si>
    <t>Отклонение сложилось в связи с поступлением  межбюджетных трансфертов на мероприятия по созданию и развитию системы газоснабжения, на проектирование и строительство, капитальный ремонт объектов водопроводно-канализационного хозяйства;             Потребность в увеличении бюджетных ассигнований и, соответственно, расходов  на обеспечение земельных участков, предоставленных на бесплатной основе гражданам, имеющим 3-х и более детей инженерной инфраструктурой и предоставление унитарному предприятию субсидии на финансовое обеспечение на затраты по капитальному ремонту объектов теплоснабжения</t>
  </si>
  <si>
    <t>Отклонение сложилось в связи с поступлением межбюджетных трансфертов на переселение граждан из аврийного жилищного фонда. Потребность в увеличении бюджетных ассигнований и, соответственно, расходов на проведение капитального ремонта общего имущества многоквартирных домов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</si>
</sst>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charset val="204"/>
      <scheme val="minor"/>
    </font>
    <font>
      <sz val="8"/>
      <color rgb="FF000000"/>
      <name val="Cambria"/>
      <family val="1"/>
      <charset val="204"/>
    </font>
    <font>
      <sz val="10"/>
      <color rgb="FF000000"/>
      <name val="Arial Cyr"/>
    </font>
    <font>
      <b/>
      <sz val="10"/>
      <color rgb="FF000000"/>
      <name val="Arial CYR"/>
    </font>
    <font>
      <b/>
      <sz val="14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1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9"/>
      <color rgb="FF000000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rgb="FF000000"/>
      <name val="Arial"/>
      <family val="2"/>
      <charset val="204"/>
    </font>
    <font>
      <sz val="11"/>
      <name val="Arial"/>
      <family val="2"/>
      <charset val="204"/>
    </font>
    <font>
      <sz val="11"/>
      <color rgb="FFFF0000"/>
      <name val="Arial"/>
      <family val="2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b/>
      <sz val="11"/>
      <name val="Arial"/>
      <family val="2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FFFF"/>
      </patternFill>
    </fill>
  </fills>
  <borders count="13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1" fillId="0" borderId="0">
      <alignment vertical="center"/>
    </xf>
    <xf numFmtId="1" fontId="2" fillId="0" borderId="1">
      <alignment horizontal="center" vertical="top" shrinkToFit="1"/>
    </xf>
    <xf numFmtId="4" fontId="3" fillId="3" borderId="1">
      <alignment horizontal="right" vertical="top" shrinkToFit="1"/>
    </xf>
  </cellStyleXfs>
  <cellXfs count="37">
    <xf numFmtId="0" fontId="0" fillId="0" borderId="0" xfId="0"/>
    <xf numFmtId="0" fontId="5" fillId="0" borderId="0" xfId="1" applyNumberFormat="1" applyFont="1" applyAlignment="1" applyProtection="1">
      <alignment vertical="center" wrapText="1"/>
    </xf>
    <xf numFmtId="0" fontId="6" fillId="0" borderId="0" xfId="0" applyFont="1"/>
    <xf numFmtId="0" fontId="7" fillId="0" borderId="0" xfId="1" applyNumberFormat="1" applyFont="1" applyAlignment="1" applyProtection="1">
      <alignment horizontal="right" wrapText="1"/>
    </xf>
    <xf numFmtId="0" fontId="8" fillId="0" borderId="0" xfId="0" applyFont="1" applyBorder="1" applyAlignment="1">
      <alignment horizontal="center" vertical="center" wrapText="1" readingOrder="1"/>
    </xf>
    <xf numFmtId="0" fontId="6" fillId="0" borderId="4" xfId="0" applyFont="1" applyBorder="1"/>
    <xf numFmtId="0" fontId="9" fillId="0" borderId="3" xfId="0" applyFont="1" applyBorder="1" applyAlignment="1">
      <alignment horizontal="justify" vertical="center" wrapText="1" readingOrder="1"/>
    </xf>
    <xf numFmtId="49" fontId="10" fillId="0" borderId="4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justify" vertical="center" wrapText="1" readingOrder="1"/>
    </xf>
    <xf numFmtId="49" fontId="6" fillId="0" borderId="4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center" vertical="center" wrapText="1" readingOrder="1"/>
    </xf>
    <xf numFmtId="0" fontId="12" fillId="0" borderId="1" xfId="0" applyFont="1" applyBorder="1" applyAlignment="1">
      <alignment horizontal="left" vertical="center" wrapText="1" readingOrder="1"/>
    </xf>
    <xf numFmtId="0" fontId="12" fillId="0" borderId="2" xfId="0" applyFont="1" applyBorder="1" applyAlignment="1">
      <alignment horizontal="left" vertical="center" wrapText="1" readingOrder="1"/>
    </xf>
    <xf numFmtId="0" fontId="9" fillId="0" borderId="1" xfId="0" applyFont="1" applyBorder="1" applyAlignment="1">
      <alignment horizontal="justify" wrapText="1"/>
    </xf>
    <xf numFmtId="0" fontId="13" fillId="0" borderId="4" xfId="0" applyFont="1" applyBorder="1"/>
    <xf numFmtId="0" fontId="12" fillId="0" borderId="11" xfId="0" applyFont="1" applyBorder="1" applyAlignment="1">
      <alignment horizontal="left" vertical="center" wrapText="1" readingOrder="1"/>
    </xf>
    <xf numFmtId="4" fontId="14" fillId="2" borderId="1" xfId="3" applyNumberFormat="1" applyFont="1" applyFill="1" applyAlignment="1" applyProtection="1">
      <alignment horizontal="right" vertical="center" shrinkToFit="1"/>
    </xf>
    <xf numFmtId="4" fontId="15" fillId="2" borderId="1" xfId="3" applyNumberFormat="1" applyFont="1" applyFill="1" applyAlignment="1" applyProtection="1">
      <alignment horizontal="right" vertical="center" shrinkToFit="1"/>
    </xf>
    <xf numFmtId="0" fontId="16" fillId="0" borderId="11" xfId="0" applyFont="1" applyBorder="1" applyAlignment="1">
      <alignment horizontal="left" vertical="center" wrapText="1" readingOrder="1"/>
    </xf>
    <xf numFmtId="4" fontId="15" fillId="0" borderId="1" xfId="0" applyNumberFormat="1" applyFont="1" applyBorder="1" applyAlignment="1">
      <alignment horizontal="right" vertical="center" wrapText="1" readingOrder="1"/>
    </xf>
    <xf numFmtId="4" fontId="14" fillId="0" borderId="1" xfId="0" applyNumberFormat="1" applyFont="1" applyBorder="1" applyAlignment="1">
      <alignment horizontal="right" vertical="center" wrapText="1" readingOrder="1"/>
    </xf>
    <xf numFmtId="4" fontId="14" fillId="0" borderId="12" xfId="0" applyNumberFormat="1" applyFont="1" applyBorder="1" applyAlignment="1">
      <alignment horizontal="right" vertical="center" wrapText="1" readingOrder="1"/>
    </xf>
    <xf numFmtId="0" fontId="13" fillId="0" borderId="0" xfId="0" applyFont="1" applyBorder="1" applyAlignment="1">
      <alignment vertical="center" wrapText="1"/>
    </xf>
    <xf numFmtId="0" fontId="12" fillId="0" borderId="4" xfId="0" applyFont="1" applyBorder="1" applyAlignment="1">
      <alignment vertical="center" wrapText="1"/>
    </xf>
    <xf numFmtId="4" fontId="15" fillId="0" borderId="12" xfId="0" applyNumberFormat="1" applyFont="1" applyBorder="1" applyAlignment="1">
      <alignment horizontal="right" vertical="center" wrapText="1" readingOrder="1"/>
    </xf>
    <xf numFmtId="0" fontId="4" fillId="0" borderId="0" xfId="1" applyNumberFormat="1" applyFont="1" applyAlignment="1" applyProtection="1">
      <alignment horizontal="center" vertical="center" wrapText="1"/>
    </xf>
    <xf numFmtId="0" fontId="11" fillId="0" borderId="9" xfId="0" applyFont="1" applyBorder="1" applyAlignment="1">
      <alignment horizontal="center" vertical="center" wrapText="1" readingOrder="1"/>
    </xf>
    <xf numFmtId="0" fontId="11" fillId="0" borderId="10" xfId="0" applyFont="1" applyBorder="1" applyAlignment="1">
      <alignment horizontal="center" vertical="center" wrapText="1" readingOrder="1"/>
    </xf>
    <xf numFmtId="0" fontId="12" fillId="0" borderId="9" xfId="0" applyFont="1" applyBorder="1" applyAlignment="1">
      <alignment horizontal="center" vertical="center" wrapText="1" readingOrder="1"/>
    </xf>
    <xf numFmtId="0" fontId="12" fillId="0" borderId="10" xfId="0" applyFont="1" applyBorder="1" applyAlignment="1">
      <alignment horizontal="center" vertical="center" wrapText="1" readingOrder="1"/>
    </xf>
    <xf numFmtId="0" fontId="17" fillId="0" borderId="2" xfId="0" applyFont="1" applyBorder="1" applyAlignment="1">
      <alignment horizontal="center" vertical="center" wrapText="1" readingOrder="1"/>
    </xf>
    <xf numFmtId="0" fontId="17" fillId="0" borderId="3" xfId="0" applyFont="1" applyBorder="1" applyAlignment="1">
      <alignment horizontal="center" vertical="center" wrapText="1" readingOrder="1"/>
    </xf>
    <xf numFmtId="0" fontId="17" fillId="0" borderId="7" xfId="0" applyFont="1" applyBorder="1" applyAlignment="1">
      <alignment horizontal="center" vertical="center" wrapText="1" readingOrder="1"/>
    </xf>
    <xf numFmtId="0" fontId="17" fillId="0" borderId="8" xfId="0" applyFont="1" applyBorder="1" applyAlignment="1">
      <alignment horizontal="center" vertical="center" wrapText="1" readingOrder="1"/>
    </xf>
    <xf numFmtId="0" fontId="17" fillId="0" borderId="5" xfId="0" applyFont="1" applyBorder="1" applyAlignment="1">
      <alignment horizontal="center" vertical="center" wrapText="1" readingOrder="1"/>
    </xf>
    <xf numFmtId="0" fontId="17" fillId="0" borderId="6" xfId="0" applyFont="1" applyBorder="1" applyAlignment="1">
      <alignment horizontal="center" vertical="center" wrapText="1" readingOrder="1"/>
    </xf>
    <xf numFmtId="0" fontId="12" fillId="0" borderId="4" xfId="0" applyFont="1" applyBorder="1" applyAlignment="1">
      <alignment horizontal="center" vertical="center" wrapText="1" readingOrder="1"/>
    </xf>
  </cellXfs>
  <cellStyles count="4">
    <cellStyle name="xl24" xfId="1" xr:uid="{00000000-0005-0000-0000-000000000000}"/>
    <cellStyle name="xl25" xfId="2" xr:uid="{00000000-0005-0000-0000-000001000000}"/>
    <cellStyle name="xl38" xfId="3" xr:uid="{00000000-0005-0000-0000-000002000000}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8"/>
  <sheetViews>
    <sheetView tabSelected="1" topLeftCell="A4" workbookViewId="0">
      <selection activeCell="H14" sqref="H14"/>
    </sheetView>
  </sheetViews>
  <sheetFormatPr defaultRowHeight="14.25" x14ac:dyDescent="0.2"/>
  <cols>
    <col min="1" max="1" width="7" style="2" customWidth="1"/>
    <col min="2" max="2" width="52.85546875" style="2" customWidth="1"/>
    <col min="3" max="3" width="18.85546875" style="2" customWidth="1"/>
    <col min="4" max="4" width="20.140625" style="2" customWidth="1"/>
    <col min="5" max="5" width="19.28515625" style="2" customWidth="1"/>
    <col min="6" max="6" width="12.28515625" style="2" customWidth="1"/>
    <col min="7" max="7" width="13.28515625" style="2" customWidth="1"/>
    <col min="8" max="8" width="69.85546875" style="2" customWidth="1"/>
    <col min="9" max="11" width="9.140625" style="2"/>
    <col min="12" max="12" width="8.140625" style="2" customWidth="1"/>
    <col min="13" max="16384" width="9.140625" style="2"/>
  </cols>
  <sheetData>
    <row r="1" spans="1:11" ht="18" x14ac:dyDescent="0.2">
      <c r="A1" s="25" t="s">
        <v>90</v>
      </c>
      <c r="B1" s="25"/>
      <c r="C1" s="25"/>
      <c r="D1" s="25"/>
      <c r="E1" s="25"/>
      <c r="F1" s="25"/>
      <c r="G1" s="25"/>
      <c r="H1" s="25"/>
      <c r="I1" s="1"/>
      <c r="J1" s="1"/>
      <c r="K1" s="1"/>
    </row>
    <row r="2" spans="1:11" x14ac:dyDescent="0.2">
      <c r="H2" s="3"/>
    </row>
    <row r="3" spans="1:11" x14ac:dyDescent="0.2">
      <c r="A3" s="26" t="s">
        <v>4</v>
      </c>
      <c r="B3" s="28" t="s">
        <v>0</v>
      </c>
      <c r="C3" s="30" t="s">
        <v>91</v>
      </c>
      <c r="D3" s="30" t="s">
        <v>77</v>
      </c>
      <c r="E3" s="30" t="s">
        <v>92</v>
      </c>
      <c r="F3" s="34" t="s">
        <v>2</v>
      </c>
      <c r="G3" s="32" t="s">
        <v>3</v>
      </c>
      <c r="H3" s="36" t="s">
        <v>89</v>
      </c>
      <c r="K3" s="4"/>
    </row>
    <row r="4" spans="1:11" ht="49.5" customHeight="1" x14ac:dyDescent="0.2">
      <c r="A4" s="27"/>
      <c r="B4" s="29"/>
      <c r="C4" s="31"/>
      <c r="D4" s="31"/>
      <c r="E4" s="31"/>
      <c r="F4" s="35"/>
      <c r="G4" s="33"/>
      <c r="H4" s="36"/>
    </row>
    <row r="5" spans="1:11" ht="27" customHeight="1" x14ac:dyDescent="0.2">
      <c r="A5" s="5"/>
      <c r="B5" s="18" t="s">
        <v>1</v>
      </c>
      <c r="C5" s="19">
        <f>C6+C15+C17+C22+C27+C34+C39+C43+C45+C47</f>
        <v>1254455292.24</v>
      </c>
      <c r="D5" s="19">
        <f>D6+D15+D17+D22+D27+D34+D37+D39+D43+D45+D47</f>
        <v>2265918295.4700007</v>
      </c>
      <c r="E5" s="19">
        <f>E6+E15+E17+E22+E27+E34+E37+E39+E43+E45+E47</f>
        <v>2125690809.52</v>
      </c>
      <c r="F5" s="19">
        <f>E5/C5*100</f>
        <v>169.45130070951279</v>
      </c>
      <c r="G5" s="19">
        <f>E5/D5*100</f>
        <v>93.811450031965322</v>
      </c>
      <c r="H5" s="6"/>
    </row>
    <row r="6" spans="1:11" ht="27.75" customHeight="1" x14ac:dyDescent="0.2">
      <c r="A6" s="7" t="s">
        <v>5</v>
      </c>
      <c r="B6" s="18" t="s">
        <v>76</v>
      </c>
      <c r="C6" s="17">
        <f>SUM(C7:C14)</f>
        <v>143647273.82999998</v>
      </c>
      <c r="D6" s="17">
        <f t="shared" ref="D6:E6" si="0">SUM(D7:D14)</f>
        <v>167003217.44</v>
      </c>
      <c r="E6" s="17">
        <f t="shared" si="0"/>
        <v>163273298.22</v>
      </c>
      <c r="F6" s="19">
        <f>E6/C6*100</f>
        <v>113.66265009193737</v>
      </c>
      <c r="G6" s="19">
        <f t="shared" ref="G6:G46" si="1">E6/D6*100</f>
        <v>97.766558466851066</v>
      </c>
      <c r="H6" s="8"/>
    </row>
    <row r="7" spans="1:11" ht="42.75" x14ac:dyDescent="0.2">
      <c r="A7" s="9" t="s">
        <v>9</v>
      </c>
      <c r="B7" s="15" t="s">
        <v>42</v>
      </c>
      <c r="C7" s="16">
        <v>2719864.98</v>
      </c>
      <c r="D7" s="16">
        <v>2792028.33</v>
      </c>
      <c r="E7" s="16">
        <v>2792028.33</v>
      </c>
      <c r="F7" s="20">
        <f t="shared" ref="F7:F14" si="2">E7/C7*100</f>
        <v>102.65319604210647</v>
      </c>
      <c r="G7" s="20">
        <f>E7/D7*100</f>
        <v>100</v>
      </c>
      <c r="H7" s="11" t="s">
        <v>106</v>
      </c>
    </row>
    <row r="8" spans="1:11" ht="57" x14ac:dyDescent="0.2">
      <c r="A8" s="9" t="s">
        <v>10</v>
      </c>
      <c r="B8" s="15" t="s">
        <v>43</v>
      </c>
      <c r="C8" s="16">
        <v>11383701.710000001</v>
      </c>
      <c r="D8" s="16">
        <v>12107011.869999999</v>
      </c>
      <c r="E8" s="16">
        <v>11958905.59</v>
      </c>
      <c r="F8" s="20">
        <f t="shared" si="2"/>
        <v>105.05287203278273</v>
      </c>
      <c r="G8" s="20">
        <f t="shared" si="1"/>
        <v>98.776690057048739</v>
      </c>
      <c r="H8" s="11" t="s">
        <v>124</v>
      </c>
    </row>
    <row r="9" spans="1:11" ht="57" x14ac:dyDescent="0.2">
      <c r="A9" s="9" t="s">
        <v>11</v>
      </c>
      <c r="B9" s="15" t="s">
        <v>44</v>
      </c>
      <c r="C9" s="16">
        <v>91479788.409999996</v>
      </c>
      <c r="D9" s="16">
        <v>96102782.510000005</v>
      </c>
      <c r="E9" s="16">
        <v>94091105.719999999</v>
      </c>
      <c r="F9" s="20">
        <f t="shared" si="2"/>
        <v>102.8545292412532</v>
      </c>
      <c r="G9" s="20">
        <f t="shared" si="1"/>
        <v>97.906744490160122</v>
      </c>
      <c r="H9" s="11" t="s">
        <v>124</v>
      </c>
    </row>
    <row r="10" spans="1:11" ht="28.5" x14ac:dyDescent="0.2">
      <c r="A10" s="9" t="s">
        <v>12</v>
      </c>
      <c r="B10" s="15" t="s">
        <v>45</v>
      </c>
      <c r="C10" s="16">
        <v>42710</v>
      </c>
      <c r="D10" s="16">
        <v>61603.040000000001</v>
      </c>
      <c r="E10" s="16">
        <v>61603.040000000001</v>
      </c>
      <c r="F10" s="20">
        <f t="shared" si="2"/>
        <v>144.23563568250995</v>
      </c>
      <c r="G10" s="20">
        <f t="shared" si="1"/>
        <v>100</v>
      </c>
      <c r="H10" s="11" t="s">
        <v>105</v>
      </c>
    </row>
    <row r="11" spans="1:11" ht="42.75" x14ac:dyDescent="0.2">
      <c r="A11" s="9" t="s">
        <v>13</v>
      </c>
      <c r="B11" s="15" t="s">
        <v>46</v>
      </c>
      <c r="C11" s="16">
        <v>1949934.5</v>
      </c>
      <c r="D11" s="16">
        <v>2198885.12</v>
      </c>
      <c r="E11" s="16">
        <v>2196352.44</v>
      </c>
      <c r="F11" s="20">
        <f t="shared" si="2"/>
        <v>112.63724191761312</v>
      </c>
      <c r="G11" s="20">
        <f t="shared" si="1"/>
        <v>99.884819812687624</v>
      </c>
      <c r="H11" s="11" t="s">
        <v>108</v>
      </c>
    </row>
    <row r="12" spans="1:11" ht="28.5" x14ac:dyDescent="0.2">
      <c r="A12" s="9" t="s">
        <v>99</v>
      </c>
      <c r="B12" s="15" t="s">
        <v>100</v>
      </c>
      <c r="C12" s="16">
        <v>0</v>
      </c>
      <c r="D12" s="16">
        <v>1074629.32</v>
      </c>
      <c r="E12" s="16">
        <v>1074629.32</v>
      </c>
      <c r="F12" s="20" t="s">
        <v>81</v>
      </c>
      <c r="G12" s="20">
        <f t="shared" si="1"/>
        <v>100</v>
      </c>
      <c r="H12" s="12" t="s">
        <v>107</v>
      </c>
    </row>
    <row r="13" spans="1:11" ht="71.25" x14ac:dyDescent="0.2">
      <c r="A13" s="9" t="s">
        <v>14</v>
      </c>
      <c r="B13" s="15" t="s">
        <v>48</v>
      </c>
      <c r="C13" s="16">
        <v>1558040.34</v>
      </c>
      <c r="D13" s="16">
        <v>273570.71999999997</v>
      </c>
      <c r="E13" s="16">
        <v>0</v>
      </c>
      <c r="F13" s="20">
        <f t="shared" si="2"/>
        <v>0</v>
      </c>
      <c r="G13" s="20">
        <f t="shared" si="1"/>
        <v>0</v>
      </c>
      <c r="H13" s="12" t="s">
        <v>88</v>
      </c>
    </row>
    <row r="14" spans="1:11" ht="114" x14ac:dyDescent="0.2">
      <c r="A14" s="9" t="s">
        <v>15</v>
      </c>
      <c r="B14" s="15" t="s">
        <v>47</v>
      </c>
      <c r="C14" s="16">
        <v>34513233.890000001</v>
      </c>
      <c r="D14" s="16">
        <v>52392706.530000001</v>
      </c>
      <c r="E14" s="16">
        <v>51098673.780000001</v>
      </c>
      <c r="F14" s="20">
        <f t="shared" si="2"/>
        <v>148.05530522830992</v>
      </c>
      <c r="G14" s="21">
        <f t="shared" si="1"/>
        <v>97.530128073725237</v>
      </c>
      <c r="H14" s="23" t="s">
        <v>111</v>
      </c>
    </row>
    <row r="15" spans="1:11" ht="30" x14ac:dyDescent="0.2">
      <c r="A15" s="7" t="s">
        <v>6</v>
      </c>
      <c r="B15" s="18" t="s">
        <v>49</v>
      </c>
      <c r="C15" s="17">
        <f>C16</f>
        <v>14999794.16</v>
      </c>
      <c r="D15" s="17">
        <f t="shared" ref="D15:E15" si="3">D16</f>
        <v>25887551.140000001</v>
      </c>
      <c r="E15" s="17">
        <f t="shared" si="3"/>
        <v>25789183.739999998</v>
      </c>
      <c r="F15" s="19">
        <f>E15/C15*100</f>
        <v>171.93025094152355</v>
      </c>
      <c r="G15" s="24">
        <f t="shared" si="1"/>
        <v>99.6200204512662</v>
      </c>
      <c r="H15" s="5"/>
    </row>
    <row r="16" spans="1:11" ht="42.75" x14ac:dyDescent="0.2">
      <c r="A16" s="9" t="s">
        <v>93</v>
      </c>
      <c r="B16" s="15" t="s">
        <v>94</v>
      </c>
      <c r="C16" s="16">
        <v>14999794.16</v>
      </c>
      <c r="D16" s="16">
        <v>25887551.140000001</v>
      </c>
      <c r="E16" s="16">
        <v>25789183.739999998</v>
      </c>
      <c r="F16" s="20">
        <f t="shared" ref="F16:F46" si="4">E16/C16*100</f>
        <v>171.93025094152355</v>
      </c>
      <c r="G16" s="20">
        <f t="shared" si="1"/>
        <v>99.6200204512662</v>
      </c>
      <c r="H16" s="23" t="s">
        <v>109</v>
      </c>
    </row>
    <row r="17" spans="1:8" ht="27" customHeight="1" x14ac:dyDescent="0.2">
      <c r="A17" s="7" t="s">
        <v>7</v>
      </c>
      <c r="B17" s="18" t="s">
        <v>50</v>
      </c>
      <c r="C17" s="17">
        <f>C18+C19+C20+C21</f>
        <v>98651829.030000001</v>
      </c>
      <c r="D17" s="17">
        <f t="shared" ref="D17:E17" si="5">D18+D19+D20+D21</f>
        <v>221809315.38</v>
      </c>
      <c r="E17" s="17">
        <f t="shared" si="5"/>
        <v>186708284.71000001</v>
      </c>
      <c r="F17" s="19">
        <f>E17/C17*100</f>
        <v>189.25983080680851</v>
      </c>
      <c r="G17" s="19">
        <f t="shared" si="1"/>
        <v>84.175132315851798</v>
      </c>
      <c r="H17" s="13"/>
    </row>
    <row r="18" spans="1:8" ht="28.5" x14ac:dyDescent="0.2">
      <c r="A18" s="9" t="s">
        <v>16</v>
      </c>
      <c r="B18" s="15" t="s">
        <v>51</v>
      </c>
      <c r="C18" s="16">
        <v>657437</v>
      </c>
      <c r="D18" s="16">
        <v>571545.77</v>
      </c>
      <c r="E18" s="16">
        <v>384554.35</v>
      </c>
      <c r="F18" s="20">
        <f t="shared" si="4"/>
        <v>58.492958260639419</v>
      </c>
      <c r="G18" s="20">
        <f t="shared" si="1"/>
        <v>67.283211631502411</v>
      </c>
      <c r="H18" s="23" t="s">
        <v>110</v>
      </c>
    </row>
    <row r="19" spans="1:8" ht="42.75" x14ac:dyDescent="0.2">
      <c r="A19" s="9" t="s">
        <v>17</v>
      </c>
      <c r="B19" s="15" t="s">
        <v>52</v>
      </c>
      <c r="C19" s="16">
        <v>7883820</v>
      </c>
      <c r="D19" s="16">
        <v>7444217.54</v>
      </c>
      <c r="E19" s="16">
        <v>7444217.54</v>
      </c>
      <c r="F19" s="20">
        <f t="shared" si="4"/>
        <v>94.423991669013247</v>
      </c>
      <c r="G19" s="20">
        <f t="shared" si="1"/>
        <v>100</v>
      </c>
      <c r="H19" s="23" t="s">
        <v>112</v>
      </c>
    </row>
    <row r="20" spans="1:8" ht="85.5" x14ac:dyDescent="0.2">
      <c r="A20" s="9" t="s">
        <v>18</v>
      </c>
      <c r="B20" s="15" t="s">
        <v>53</v>
      </c>
      <c r="C20" s="16">
        <v>89760572.030000001</v>
      </c>
      <c r="D20" s="16">
        <v>210756280.38</v>
      </c>
      <c r="E20" s="16">
        <v>176039552.05000001</v>
      </c>
      <c r="F20" s="20">
        <f t="shared" si="4"/>
        <v>196.12124574157531</v>
      </c>
      <c r="G20" s="21">
        <f t="shared" si="1"/>
        <v>83.527547427101737</v>
      </c>
      <c r="H20" s="23" t="s">
        <v>123</v>
      </c>
    </row>
    <row r="21" spans="1:8" ht="57" x14ac:dyDescent="0.2">
      <c r="A21" s="9" t="s">
        <v>19</v>
      </c>
      <c r="B21" s="15" t="s">
        <v>79</v>
      </c>
      <c r="C21" s="16">
        <v>350000</v>
      </c>
      <c r="D21" s="16">
        <v>3037271.69</v>
      </c>
      <c r="E21" s="16">
        <v>2839960.77</v>
      </c>
      <c r="F21" s="20">
        <f t="shared" si="4"/>
        <v>811.41736285714285</v>
      </c>
      <c r="G21" s="20">
        <f t="shared" si="1"/>
        <v>93.503678954713465</v>
      </c>
      <c r="H21" s="23" t="s">
        <v>122</v>
      </c>
    </row>
    <row r="22" spans="1:8" ht="27" customHeight="1" x14ac:dyDescent="0.2">
      <c r="A22" s="7" t="s">
        <v>8</v>
      </c>
      <c r="B22" s="18" t="s">
        <v>78</v>
      </c>
      <c r="C22" s="17">
        <f>SUM(C23:C26)</f>
        <v>88080938.340000004</v>
      </c>
      <c r="D22" s="17">
        <f t="shared" ref="D22:E22" si="6">SUM(D23:D26)</f>
        <v>317884228.00999999</v>
      </c>
      <c r="E22" s="17">
        <f t="shared" si="6"/>
        <v>305769274.21000004</v>
      </c>
      <c r="F22" s="19">
        <f t="shared" si="4"/>
        <v>347.14579564275795</v>
      </c>
      <c r="G22" s="19">
        <f t="shared" si="1"/>
        <v>96.18887861287071</v>
      </c>
      <c r="H22" s="8"/>
    </row>
    <row r="23" spans="1:8" ht="71.25" x14ac:dyDescent="0.2">
      <c r="A23" s="9" t="s">
        <v>20</v>
      </c>
      <c r="B23" s="15" t="s">
        <v>54</v>
      </c>
      <c r="C23" s="16">
        <v>4400920.84</v>
      </c>
      <c r="D23" s="16">
        <v>21930896.350000001</v>
      </c>
      <c r="E23" s="16">
        <v>21709346.989999998</v>
      </c>
      <c r="F23" s="20">
        <f t="shared" si="4"/>
        <v>493.29101293264796</v>
      </c>
      <c r="G23" s="20">
        <f t="shared" si="1"/>
        <v>98.989784291238038</v>
      </c>
      <c r="H23" s="23" t="s">
        <v>126</v>
      </c>
    </row>
    <row r="24" spans="1:8" ht="142.5" x14ac:dyDescent="0.2">
      <c r="A24" s="9" t="s">
        <v>21</v>
      </c>
      <c r="B24" s="15" t="s">
        <v>55</v>
      </c>
      <c r="C24" s="16">
        <v>21383538.489999998</v>
      </c>
      <c r="D24" s="16">
        <v>96527994.480000004</v>
      </c>
      <c r="E24" s="16">
        <v>90808762.989999995</v>
      </c>
      <c r="F24" s="20">
        <f t="shared" si="4"/>
        <v>424.66668008415292</v>
      </c>
      <c r="G24" s="20">
        <f t="shared" si="1"/>
        <v>94.075054059902797</v>
      </c>
      <c r="H24" s="23" t="s">
        <v>125</v>
      </c>
    </row>
    <row r="25" spans="1:8" ht="128.25" x14ac:dyDescent="0.2">
      <c r="A25" s="9" t="s">
        <v>22</v>
      </c>
      <c r="B25" s="15" t="s">
        <v>56</v>
      </c>
      <c r="C25" s="16">
        <v>29246479.100000001</v>
      </c>
      <c r="D25" s="16">
        <v>118184891.8</v>
      </c>
      <c r="E25" s="16">
        <v>112153207.14</v>
      </c>
      <c r="F25" s="20">
        <f t="shared" si="4"/>
        <v>383.47592801350225</v>
      </c>
      <c r="G25" s="20">
        <f t="shared" si="1"/>
        <v>94.896399558238627</v>
      </c>
      <c r="H25" s="23" t="s">
        <v>113</v>
      </c>
    </row>
    <row r="26" spans="1:8" ht="85.5" x14ac:dyDescent="0.2">
      <c r="A26" s="9" t="s">
        <v>23</v>
      </c>
      <c r="B26" s="15" t="s">
        <v>57</v>
      </c>
      <c r="C26" s="16">
        <v>33049999.91</v>
      </c>
      <c r="D26" s="16">
        <v>81240445.379999995</v>
      </c>
      <c r="E26" s="16">
        <v>81097957.090000004</v>
      </c>
      <c r="F26" s="20">
        <f t="shared" si="4"/>
        <v>245.37959851994447</v>
      </c>
      <c r="G26" s="20">
        <f t="shared" si="1"/>
        <v>99.824609171781972</v>
      </c>
      <c r="H26" s="23" t="s">
        <v>114</v>
      </c>
    </row>
    <row r="27" spans="1:8" ht="27" customHeight="1" x14ac:dyDescent="0.2">
      <c r="A27" s="7" t="s">
        <v>24</v>
      </c>
      <c r="B27" s="18" t="s">
        <v>58</v>
      </c>
      <c r="C27" s="17">
        <f>SUM(C28:C33)</f>
        <v>765049153.07000005</v>
      </c>
      <c r="D27" s="17">
        <f t="shared" ref="D27:E27" si="7">SUM(D28:D33)</f>
        <v>1306731848.1200001</v>
      </c>
      <c r="E27" s="17">
        <f t="shared" si="7"/>
        <v>1231715471.03</v>
      </c>
      <c r="F27" s="19">
        <f t="shared" si="4"/>
        <v>160.99821378631094</v>
      </c>
      <c r="G27" s="19">
        <f t="shared" si="1"/>
        <v>94.259237103777153</v>
      </c>
      <c r="H27" s="14"/>
    </row>
    <row r="28" spans="1:8" ht="57" x14ac:dyDescent="0.2">
      <c r="A28" s="9" t="s">
        <v>25</v>
      </c>
      <c r="B28" s="15" t="s">
        <v>59</v>
      </c>
      <c r="C28" s="16">
        <v>322276157.22000003</v>
      </c>
      <c r="D28" s="16">
        <v>335090263.49000001</v>
      </c>
      <c r="E28" s="16">
        <v>334340139.72000003</v>
      </c>
      <c r="F28" s="20">
        <f t="shared" si="4"/>
        <v>103.74336798727701</v>
      </c>
      <c r="G28" s="20">
        <f t="shared" si="1"/>
        <v>99.776142773535895</v>
      </c>
      <c r="H28" s="23" t="s">
        <v>82</v>
      </c>
    </row>
    <row r="29" spans="1:8" ht="85.5" x14ac:dyDescent="0.2">
      <c r="A29" s="9" t="s">
        <v>26</v>
      </c>
      <c r="B29" s="15" t="s">
        <v>60</v>
      </c>
      <c r="C29" s="16">
        <v>374646673.95999998</v>
      </c>
      <c r="D29" s="16">
        <v>874330474.17999995</v>
      </c>
      <c r="E29" s="16">
        <v>800172697.29999995</v>
      </c>
      <c r="F29" s="20">
        <f t="shared" si="4"/>
        <v>213.58062220123495</v>
      </c>
      <c r="G29" s="20">
        <f t="shared" si="1"/>
        <v>91.518335564187026</v>
      </c>
      <c r="H29" s="23" t="s">
        <v>115</v>
      </c>
    </row>
    <row r="30" spans="1:8" ht="85.5" x14ac:dyDescent="0.2">
      <c r="A30" s="9" t="s">
        <v>27</v>
      </c>
      <c r="B30" s="15" t="s">
        <v>61</v>
      </c>
      <c r="C30" s="16">
        <v>47901675.460000001</v>
      </c>
      <c r="D30" s="16">
        <v>51817007.280000001</v>
      </c>
      <c r="E30" s="16">
        <v>51740007.280000001</v>
      </c>
      <c r="F30" s="20">
        <f t="shared" si="4"/>
        <v>108.01293855202449</v>
      </c>
      <c r="G30" s="20">
        <f t="shared" si="1"/>
        <v>99.851400140529307</v>
      </c>
      <c r="H30" s="23" t="s">
        <v>116</v>
      </c>
    </row>
    <row r="31" spans="1:8" ht="42.75" x14ac:dyDescent="0.2">
      <c r="A31" s="9" t="s">
        <v>28</v>
      </c>
      <c r="B31" s="15" t="s">
        <v>62</v>
      </c>
      <c r="C31" s="16">
        <v>0</v>
      </c>
      <c r="D31" s="16">
        <v>126576.28</v>
      </c>
      <c r="E31" s="16">
        <v>126576.28</v>
      </c>
      <c r="F31" s="20" t="s">
        <v>81</v>
      </c>
      <c r="G31" s="20">
        <f t="shared" si="1"/>
        <v>100</v>
      </c>
      <c r="H31" s="23" t="s">
        <v>83</v>
      </c>
    </row>
    <row r="32" spans="1:8" ht="42.75" x14ac:dyDescent="0.2">
      <c r="A32" s="9" t="s">
        <v>29</v>
      </c>
      <c r="B32" s="15" t="s">
        <v>63</v>
      </c>
      <c r="C32" s="16">
        <v>3442153</v>
      </c>
      <c r="D32" s="16">
        <v>3789175.19</v>
      </c>
      <c r="E32" s="16">
        <v>3789175.19</v>
      </c>
      <c r="F32" s="20">
        <f t="shared" si="4"/>
        <v>110.0815446030435</v>
      </c>
      <c r="G32" s="20">
        <f t="shared" si="1"/>
        <v>100</v>
      </c>
      <c r="H32" s="23" t="s">
        <v>117</v>
      </c>
    </row>
    <row r="33" spans="1:8" ht="15" x14ac:dyDescent="0.2">
      <c r="A33" s="9" t="s">
        <v>30</v>
      </c>
      <c r="B33" s="15" t="s">
        <v>64</v>
      </c>
      <c r="C33" s="16">
        <v>16782493.43</v>
      </c>
      <c r="D33" s="16">
        <v>41578351.700000003</v>
      </c>
      <c r="E33" s="16">
        <v>41546875.259999998</v>
      </c>
      <c r="F33" s="20">
        <f t="shared" si="4"/>
        <v>247.56080157750432</v>
      </c>
      <c r="G33" s="20">
        <f t="shared" si="1"/>
        <v>99.924296085070623</v>
      </c>
      <c r="H33" s="10" t="s">
        <v>80</v>
      </c>
    </row>
    <row r="34" spans="1:8" ht="15.75" x14ac:dyDescent="0.2">
      <c r="A34" s="7" t="s">
        <v>31</v>
      </c>
      <c r="B34" s="18" t="s">
        <v>65</v>
      </c>
      <c r="C34" s="17">
        <f>SUM(C35:C36)</f>
        <v>39968094.619999997</v>
      </c>
      <c r="D34" s="17">
        <f t="shared" ref="D34:E34" si="8">SUM(D35:D36)</f>
        <v>109387986.13</v>
      </c>
      <c r="E34" s="17">
        <f t="shared" si="8"/>
        <v>100230743.42</v>
      </c>
      <c r="F34" s="19">
        <f t="shared" si="4"/>
        <v>250.77688684675158</v>
      </c>
      <c r="G34" s="19">
        <f t="shared" si="1"/>
        <v>91.62865774024101</v>
      </c>
      <c r="H34" s="8"/>
    </row>
    <row r="35" spans="1:8" ht="142.5" x14ac:dyDescent="0.2">
      <c r="A35" s="9" t="s">
        <v>32</v>
      </c>
      <c r="B35" s="15" t="s">
        <v>66</v>
      </c>
      <c r="C35" s="16">
        <v>30899817.469999999</v>
      </c>
      <c r="D35" s="16">
        <v>88834634.909999996</v>
      </c>
      <c r="E35" s="16">
        <v>79694822.280000001</v>
      </c>
      <c r="F35" s="20">
        <f t="shared" si="4"/>
        <v>257.91356973993157</v>
      </c>
      <c r="G35" s="20">
        <f t="shared" si="1"/>
        <v>89.711431088494137</v>
      </c>
      <c r="H35" s="23" t="s">
        <v>118</v>
      </c>
    </row>
    <row r="36" spans="1:8" ht="28.5" x14ac:dyDescent="0.2">
      <c r="A36" s="9" t="s">
        <v>33</v>
      </c>
      <c r="B36" s="15" t="s">
        <v>67</v>
      </c>
      <c r="C36" s="16">
        <v>9068277.1500000004</v>
      </c>
      <c r="D36" s="16">
        <v>20553351.219999999</v>
      </c>
      <c r="E36" s="16">
        <v>20535921.140000001</v>
      </c>
      <c r="F36" s="20">
        <f t="shared" si="4"/>
        <v>226.45890504129551</v>
      </c>
      <c r="G36" s="20">
        <f t="shared" si="1"/>
        <v>99.915195922001089</v>
      </c>
      <c r="H36" s="23" t="s">
        <v>87</v>
      </c>
    </row>
    <row r="37" spans="1:8" ht="15.75" x14ac:dyDescent="0.2">
      <c r="A37" s="7" t="s">
        <v>101</v>
      </c>
      <c r="B37" s="18" t="s">
        <v>102</v>
      </c>
      <c r="C37" s="17">
        <f>C38</f>
        <v>0</v>
      </c>
      <c r="D37" s="17">
        <f t="shared" ref="D37:E37" si="9">D38</f>
        <v>4399065.51</v>
      </c>
      <c r="E37" s="17">
        <f t="shared" si="9"/>
        <v>4399065.51</v>
      </c>
      <c r="F37" s="20" t="s">
        <v>81</v>
      </c>
      <c r="G37" s="19">
        <f t="shared" si="1"/>
        <v>100</v>
      </c>
      <c r="H37" s="22"/>
    </row>
    <row r="38" spans="1:8" ht="15" x14ac:dyDescent="0.2">
      <c r="A38" s="9" t="s">
        <v>103</v>
      </c>
      <c r="B38" s="15" t="s">
        <v>104</v>
      </c>
      <c r="C38" s="16">
        <v>0</v>
      </c>
      <c r="D38" s="16">
        <v>4399065.51</v>
      </c>
      <c r="E38" s="16">
        <v>4399065.51</v>
      </c>
      <c r="F38" s="20" t="s">
        <v>81</v>
      </c>
      <c r="G38" s="20">
        <f t="shared" si="1"/>
        <v>100</v>
      </c>
      <c r="H38" s="22"/>
    </row>
    <row r="39" spans="1:8" ht="27.75" customHeight="1" x14ac:dyDescent="0.2">
      <c r="A39" s="7" t="s">
        <v>34</v>
      </c>
      <c r="B39" s="18" t="s">
        <v>68</v>
      </c>
      <c r="C39" s="17">
        <f>SUM(C40:C42)</f>
        <v>78602350.920000002</v>
      </c>
      <c r="D39" s="17">
        <f t="shared" ref="D39:E39" si="10">SUM(D40:D42)</f>
        <v>49107171.890000001</v>
      </c>
      <c r="E39" s="17">
        <f t="shared" si="10"/>
        <v>48200089.619999997</v>
      </c>
      <c r="F39" s="19">
        <f t="shared" ref="F39" si="11">E39/C39*100</f>
        <v>61.321435117197886</v>
      </c>
      <c r="G39" s="19">
        <f t="shared" si="1"/>
        <v>98.152851742242731</v>
      </c>
      <c r="H39" s="8"/>
    </row>
    <row r="40" spans="1:8" ht="28.5" x14ac:dyDescent="0.2">
      <c r="A40" s="9" t="s">
        <v>35</v>
      </c>
      <c r="B40" s="15" t="s">
        <v>69</v>
      </c>
      <c r="C40" s="16">
        <v>1231275.1200000001</v>
      </c>
      <c r="D40" s="16">
        <v>1231275.1200000001</v>
      </c>
      <c r="E40" s="16">
        <v>1092489.25</v>
      </c>
      <c r="F40" s="20">
        <f t="shared" si="4"/>
        <v>88.728281133464293</v>
      </c>
      <c r="G40" s="20">
        <f t="shared" si="1"/>
        <v>88.728281133464293</v>
      </c>
      <c r="H40" s="23" t="s">
        <v>84</v>
      </c>
    </row>
    <row r="41" spans="1:8" ht="85.5" x14ac:dyDescent="0.2">
      <c r="A41" s="9" t="s">
        <v>36</v>
      </c>
      <c r="B41" s="15" t="s">
        <v>70</v>
      </c>
      <c r="C41" s="16">
        <v>74211075.799999997</v>
      </c>
      <c r="D41" s="16">
        <v>43970896.770000003</v>
      </c>
      <c r="E41" s="16">
        <v>43202600.369999997</v>
      </c>
      <c r="F41" s="20">
        <f t="shared" si="4"/>
        <v>58.215838948934895</v>
      </c>
      <c r="G41" s="20">
        <f t="shared" si="1"/>
        <v>98.25271609988134</v>
      </c>
      <c r="H41" s="23" t="s">
        <v>119</v>
      </c>
    </row>
    <row r="42" spans="1:8" ht="71.25" x14ac:dyDescent="0.2">
      <c r="A42" s="9" t="s">
        <v>37</v>
      </c>
      <c r="B42" s="15" t="s">
        <v>71</v>
      </c>
      <c r="C42" s="16">
        <v>3160000</v>
      </c>
      <c r="D42" s="16">
        <v>3905000</v>
      </c>
      <c r="E42" s="16">
        <v>3905000</v>
      </c>
      <c r="F42" s="20">
        <f t="shared" si="4"/>
        <v>123.5759493670886</v>
      </c>
      <c r="G42" s="20">
        <f t="shared" si="1"/>
        <v>100</v>
      </c>
      <c r="H42" s="23" t="s">
        <v>85</v>
      </c>
    </row>
    <row r="43" spans="1:8" ht="26.25" customHeight="1" x14ac:dyDescent="0.2">
      <c r="A43" s="7" t="s">
        <v>38</v>
      </c>
      <c r="B43" s="18" t="s">
        <v>72</v>
      </c>
      <c r="C43" s="17">
        <f>C44</f>
        <v>22910704.93</v>
      </c>
      <c r="D43" s="17">
        <f t="shared" ref="D43:E43" si="12">D44</f>
        <v>59233761.82</v>
      </c>
      <c r="E43" s="17">
        <f t="shared" si="12"/>
        <v>55134829.799999997</v>
      </c>
      <c r="F43" s="19">
        <f t="shared" ref="F43:F45" si="13">E43/C43*100</f>
        <v>240.65095320486938</v>
      </c>
      <c r="G43" s="19">
        <f t="shared" si="1"/>
        <v>93.080074784958171</v>
      </c>
      <c r="H43" s="8"/>
    </row>
    <row r="44" spans="1:8" ht="114" x14ac:dyDescent="0.2">
      <c r="A44" s="9" t="s">
        <v>39</v>
      </c>
      <c r="B44" s="15" t="s">
        <v>73</v>
      </c>
      <c r="C44" s="16">
        <v>22910704.93</v>
      </c>
      <c r="D44" s="16">
        <v>59233761.82</v>
      </c>
      <c r="E44" s="16">
        <v>55134829.799999997</v>
      </c>
      <c r="F44" s="20">
        <f t="shared" si="4"/>
        <v>240.65095320486938</v>
      </c>
      <c r="G44" s="20">
        <f t="shared" si="1"/>
        <v>93.080074784958171</v>
      </c>
      <c r="H44" s="23" t="s">
        <v>120</v>
      </c>
    </row>
    <row r="45" spans="1:8" ht="24" customHeight="1" x14ac:dyDescent="0.2">
      <c r="A45" s="7" t="s">
        <v>40</v>
      </c>
      <c r="B45" s="18" t="s">
        <v>74</v>
      </c>
      <c r="C45" s="17">
        <f>C46</f>
        <v>2545153.34</v>
      </c>
      <c r="D45" s="17">
        <f t="shared" ref="D45:E45" si="14">D46</f>
        <v>4464610.03</v>
      </c>
      <c r="E45" s="17">
        <f t="shared" si="14"/>
        <v>4464610.03</v>
      </c>
      <c r="F45" s="19">
        <f t="shared" si="13"/>
        <v>175.41615115417764</v>
      </c>
      <c r="G45" s="19">
        <f t="shared" si="1"/>
        <v>100</v>
      </c>
      <c r="H45" s="8"/>
    </row>
    <row r="46" spans="1:8" ht="57" x14ac:dyDescent="0.2">
      <c r="A46" s="9" t="s">
        <v>41</v>
      </c>
      <c r="B46" s="15" t="s">
        <v>75</v>
      </c>
      <c r="C46" s="16">
        <v>2545153.34</v>
      </c>
      <c r="D46" s="16">
        <v>4464610.03</v>
      </c>
      <c r="E46" s="16">
        <v>4464610.03</v>
      </c>
      <c r="F46" s="20">
        <f t="shared" si="4"/>
        <v>175.41615115417764</v>
      </c>
      <c r="G46" s="20">
        <f t="shared" si="1"/>
        <v>100</v>
      </c>
      <c r="H46" s="23" t="s">
        <v>86</v>
      </c>
    </row>
    <row r="47" spans="1:8" ht="30.75" customHeight="1" x14ac:dyDescent="0.2">
      <c r="A47" s="7" t="s">
        <v>95</v>
      </c>
      <c r="B47" s="18" t="s">
        <v>96</v>
      </c>
      <c r="C47" s="17">
        <f>C48</f>
        <v>0</v>
      </c>
      <c r="D47" s="17">
        <f t="shared" ref="D47" si="15">D48</f>
        <v>9540</v>
      </c>
      <c r="E47" s="17">
        <f t="shared" ref="E47" si="16">E48</f>
        <v>5959.23</v>
      </c>
      <c r="F47" s="20" t="s">
        <v>81</v>
      </c>
      <c r="G47" s="19">
        <f t="shared" ref="G47:G48" si="17">E47/D47*100</f>
        <v>62.465723270440243</v>
      </c>
      <c r="H47" s="8"/>
    </row>
    <row r="48" spans="1:8" ht="42.75" x14ac:dyDescent="0.2">
      <c r="A48" s="9" t="s">
        <v>97</v>
      </c>
      <c r="B48" s="15" t="s">
        <v>98</v>
      </c>
      <c r="C48" s="16">
        <v>0</v>
      </c>
      <c r="D48" s="16">
        <v>9540</v>
      </c>
      <c r="E48" s="16">
        <v>5959.23</v>
      </c>
      <c r="F48" s="20" t="s">
        <v>81</v>
      </c>
      <c r="G48" s="20">
        <f t="shared" si="17"/>
        <v>62.465723270440243</v>
      </c>
      <c r="H48" s="23" t="s">
        <v>121</v>
      </c>
    </row>
  </sheetData>
  <mergeCells count="9">
    <mergeCell ref="A1:H1"/>
    <mergeCell ref="A3:A4"/>
    <mergeCell ref="B3:B4"/>
    <mergeCell ref="C3:C4"/>
    <mergeCell ref="D3:D4"/>
    <mergeCell ref="E3:E4"/>
    <mergeCell ref="G3:G4"/>
    <mergeCell ref="F3:F4"/>
    <mergeCell ref="H3:H4"/>
  </mergeCells>
  <pageMargins left="0.39370078740157483" right="0.51181102362204722" top="0.55118110236220474" bottom="0.55118110236220474" header="0.31496062992125984" footer="0.31496062992125984"/>
  <pageSetup paperSize="9" scale="64" fitToHeight="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2022-02-25T05:45:06Z</dcterms:modified>
</cp:coreProperties>
</file>