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W:\Мониторинг по уровню открытости\этапы в 2023\раздел 3 годовой отчет за 2022\3.5\"/>
    </mc:Choice>
  </mc:AlternateContent>
  <xr:revisionPtr revIDLastSave="0" documentId="13_ncr:1_{152191FD-C223-40DF-98C5-AE7A8A68B07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ез учета счетов бюджета" sheetId="2" r:id="rId1"/>
  </sheets>
  <definedNames>
    <definedName name="_xlnm.Print_Titles" localSheetId="0">'без учета счетов бюджета'!$3:$4</definedName>
    <definedName name="_xlnm.Print_Area" localSheetId="0">'без учета счетов бюджета'!$A$1:$I$19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D5" i="2"/>
  <c r="G7" i="2"/>
  <c r="C5" i="2"/>
  <c r="G14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 l="1"/>
  <c r="G8" i="2" l="1"/>
  <c r="G9" i="2"/>
  <c r="G10" i="2"/>
  <c r="G11" i="2"/>
  <c r="G12" i="2"/>
  <c r="G13" i="2"/>
  <c r="G16" i="2"/>
  <c r="G17" i="2"/>
  <c r="G18" i="2"/>
  <c r="G19" i="2"/>
  <c r="H7" i="2"/>
  <c r="H8" i="2"/>
  <c r="H9" i="2"/>
  <c r="H10" i="2"/>
  <c r="H11" i="2"/>
  <c r="H12" i="2"/>
  <c r="H13" i="2"/>
  <c r="H14" i="2"/>
  <c r="H16" i="2"/>
  <c r="H17" i="2"/>
  <c r="H18" i="2"/>
  <c r="H19" i="2"/>
  <c r="C6" i="2"/>
  <c r="E6" i="2"/>
  <c r="F6" i="2"/>
  <c r="D6" i="2"/>
  <c r="H5" i="2" l="1"/>
  <c r="F5" i="2"/>
  <c r="G5" i="2"/>
  <c r="H6" i="2"/>
  <c r="G6" i="2"/>
</calcChain>
</file>

<file path=xl/sharedStrings.xml><?xml version="1.0" encoding="utf-8"?>
<sst xmlns="http://schemas.openxmlformats.org/spreadsheetml/2006/main" count="52" uniqueCount="52">
  <si>
    <t>Наименование показателя</t>
  </si>
  <si>
    <t>Уточненная роспись/план</t>
  </si>
  <si>
    <t>Остаток росписи/плана</t>
  </si>
  <si>
    <t>1200000000</t>
  </si>
  <si>
    <t>1400000000</t>
  </si>
  <si>
    <t>1600000000</t>
  </si>
  <si>
    <t>1700000000</t>
  </si>
  <si>
    <t>1800000000</t>
  </si>
  <si>
    <t>1900000000</t>
  </si>
  <si>
    <t>2000000000</t>
  </si>
  <si>
    <t>2100000000</t>
  </si>
  <si>
    <t>2200000000</t>
  </si>
  <si>
    <t>2300000000</t>
  </si>
  <si>
    <t>2400000000</t>
  </si>
  <si>
    <t>2500000000</t>
  </si>
  <si>
    <t>2700000000</t>
  </si>
  <si>
    <t>ВСЕГО РАСХОДОВ:</t>
  </si>
  <si>
    <t>код программы</t>
  </si>
  <si>
    <t>% исполнения от уточненного плана</t>
  </si>
  <si>
    <t>Причины отклонений между первоначально утвержденными показателями и их фактическими значениями</t>
  </si>
  <si>
    <t>в том числе по программным направлениям деятельности:</t>
  </si>
  <si>
    <t>Муниципальная программа "Дороги городского округа Большой Камень" на 2018-2025 годы</t>
  </si>
  <si>
    <t>Муниципальная программа "Экономическое развитие городского округа Большой Камень" на 2020 - 2027 годы</t>
  </si>
  <si>
    <t>Муниципальная программа "Развитие физической культуры и спорта в городском округе Большой Камень" на 2020 - 2027 годы</t>
  </si>
  <si>
    <t>Муниципальная программа "Защита населения и территории от чрезвычайных ситуаций" на 2020 - 2027 годы</t>
  </si>
  <si>
    <t>Муниципальная программа "Развитие образования в городском округе Большой Камень на 2020 - 2027 годы"</t>
  </si>
  <si>
    <t>Муниципальная программа "Энергоэффективность и развитие газоснабжения в городском округе Большой Камень" на 2020-2027 годы</t>
  </si>
  <si>
    <t>Муниципальная программа "Доступная среда на период 2020 - 2027 годы"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</si>
  <si>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</si>
  <si>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</si>
  <si>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Муниципальная программа "Развитие культуры городского округа Большой Камень" на 2020 - 2027 годы</t>
  </si>
  <si>
    <t>Муниципальная программа "Совершенствование муниципального управления" на 2020 - 2025 годы</t>
  </si>
  <si>
    <t>% исполнения от первоначального плана</t>
  </si>
  <si>
    <t>Муниципальная программа "Территориальное развитие" городского округа Большой Камень" на 2018 - 2024 годы</t>
  </si>
  <si>
    <t>более 5%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</si>
  <si>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</si>
  <si>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Информация по исполнению бюджета городского округа Большой Камень в разрезе муниципальных программ за 2022год</t>
  </si>
  <si>
    <t xml:space="preserve">План 2022 г. (решение от 15.12.2021 № 515) </t>
  </si>
  <si>
    <t>Кассовый расход</t>
  </si>
  <si>
    <t>Потребность в увеличении бюджетных ассигнований и, соответственно, расходов на: 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последствий; увеличение ФОТ в связи с увеличением оплаты труда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</si>
  <si>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- съемка территории с целью установления границ земельных участков в рамках осуществления                 мероприятий по муниципальному земельному контролю;                                                                                                      - землеустройство и землепользование.                                                                                                                                                   Неисполнение бюджетных ассигнований обусловлено:                                                                                                            - оплата выполненных работ по разработке документов градостроителтной деятельности произведена в январе 2023 года;                                                                                                                                                   - снижение цены контрактов после проведения конкурсных процедур на выполнение работ;                                                           - несостоявшиеся аукционы.</t>
  </si>
  <si>
    <t>Уменьшение потребности в бюджетных ассигнований и, соответственно, расходов на мероприятия:                                                                                                                                                       - 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деятельности;                                                                                                                                                                                      Неисполнение бюджетных ассигнований связано с отсутствием соискателей на получение субсидии.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</si>
  <si>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                                 - организация и проведение официальных физкультурных и спортивных мероприятий.                                                                                                                      Поступление межбюджетных трансфертов:                                                                                                                           - на подготовку основания для создания "умных" спортивных площадок;                                                                      - закупку оборудования для создания "умных" спортивных площадок;                                                                         - на развитие спортивной инфраструктуры, находящейся в муниципальной собственности.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</si>
  <si>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строительство школы на 550 мест в микрорайоне "Парковый";                                                                                                  - развитие и укрепление материально-технической базы муниципальных учреждений.                                                                                                                      Поступление (увеличение) межбюджетных трансфертов:                                                                                              - капитальный ремонт зданий и благоустройство территорий муниципальных образовательных организаций, оказывающих услуги дошкольного образования;                                                                                                 - строительство "Детского сада на 120 мест в микрорайоне "Садовый"; 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учреждениях;                                                                     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организациях;                                                                 - капитальный ремонт зданий муниципальных образовательных учреждений;                                                                      - 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края;                                                                                                                                                                               - оздоровление и отдых детей;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</si>
  <si>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t xml:space="preserve"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- установка блочно-модульной котельной мощностью 1,5 Гкал/час по ул. Ольховая;                                                                                                                                                - демонтаж газораспределительных устройств;                                                                                                               - поддержка проектов, инициируемых жителями городского округа, по решению вопросов местного значения.                                                                                                                                                                                       Уменьшение межбюджетных трансфертов:                                                                                                                           - созданию и развитию системы газоснабженияк;                                                                  </t>
  </si>
  <si>
    <t xml:space="preserve">Поступление межбюджетных трансфертов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(обновление автобусного парка в г. Большой Камень для организации муниципальных пассажироперевозок)                                                                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</si>
  <si>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приобретение жилых помещений;                                                                                                                                                                             - ремонт и капитальный ремонт объектов коммунальной инфраструктуры;                                                                          - капитальный ремонт и текущее содержание муниципального жилищного фонда.                                                                                                                     Поступление (увеличение) межбюджетных трансфертов:                                                                                              -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                                                                                                                                                                       Уменьшение межбюджетных трансфертов:                                                                                                                                                          - переселение граждан из аварийного жилищного фонда за счет средств краевого бюджета;                                                                                                  - мероприятия по строительству и реконструкции (модернизации) объектов питьевого водоснабжения городского округа Большой Камень в рамках реализации федерального проекта "Чистая вода";                                                                                                                                                                      - обеспечение земельных участков, предоставленных на бесплатной основе гражданам, имеющим трех и более детей, инженерной инфраструктурой;                                                                                                              -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                                                                      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</si>
  <si>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r>
      <rPr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расходы на обеспечение деятельности (оказание услуг, выполнение работ) муниципальных казенных учреждений;                                                                                                                                                        - приобретение неисключительных прав на использование программных комплексов и сопровождение программных комплексов;                                                                                                                                                      - расходы на приобретение и техническое обслуживание оборудования.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Поступление (увеличение) межбюджетных трансфертов:                                                                                              - реализация полномочий Российской Федерации по государственной регистрации актов гражданского состояния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Остаток неизрасходованных средств сложился по результатам торгов и уточнения начальной максимальной цены контракта</t>
    </r>
  </si>
  <si>
    <t>Первоначально утвержденные показатели бюджета соответствуют показателям уточненной росписи, исполнение составило 100 %</t>
  </si>
  <si>
    <r>
      <rPr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                      -  оплата договоров на выполнение работ, оказание услуг, связанных с капитальным ремонтом нефинансовых активов;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- расходы по организации социально-значимых культурно - массовых мероприятий;                                       - расходы на обеспечение деятельности муниципальных казенных учреждений.</t>
    </r>
    <r>
      <rPr>
        <sz val="10"/>
        <color rgb="FFFF0000"/>
        <rFont val="Arial"/>
        <family val="2"/>
        <charset val="204"/>
      </rPr>
      <t xml:space="preserve">                                </t>
    </r>
    <r>
      <rPr>
        <sz val="10"/>
        <rFont val="Arial"/>
        <family val="2"/>
        <charset val="204"/>
      </rPr>
      <t xml:space="preserve">Поступление (увеличение) межбюджетных трансфертов:                                                                                              - развитию и укреплению материально-технической базы муниципальных домов культуры;                                                                                                 - модернизации муниципальных библиотек;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за счет средств резервного фонда Правительства Российской Федерации.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</si>
  <si>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                                - благоустройство Народного Парка;                                                                                                                                     - строительство парка культуры и отдыха по ул. Андреевская;                                                                                                                - содержание объектов благоустройства;                                                                                                                          - содержание земель общего пользования;                                                                                                           - содержание мест захоронений;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Поступлением межбюджетных трансфертов:                                                                                                         - по направлению "Твой проект";                                                                                                                                                                     -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                                 Уменьшение межбюджетных трансфертов:                                                                                                                        - на благоустройство территорий городского округа";     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</t>
    </r>
    <r>
      <rPr>
        <sz val="10"/>
        <rFont val="Arial"/>
        <family val="2"/>
        <charset val="204"/>
      </rPr>
      <t>Неисполнение бюджетных ассигнований обусловлено:                                                                                                     - оплата произведена в январе 2023 года в соответствии с предельными сроками муниципальных контрактов.</t>
    </r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</si>
  <si>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- ремонт автомобильных дорог общего пользования местного значения;                                                             - содержание автомобильных дорог общего пользования местного значения и инженерных сооружений на них.                                                                                                                                Отклонения плановых показателей сложились в связи с поступлением межбюджетных трансфертов на:                                                                                                                                                                                                              - капитальный ремонт и ремонт автомобильных дорог общего пользования;                                                       - капитальный ремонт и ремонт дворовых территорий многоквартирных домов, проездов к дворовым территориям многоквартирных домов;                                                                                                                                 - проектирование, строительство (реконструкция) автомобильных дорог общего пользования.                                                    Неисполнение бюджетных ассигнований обусловлено:                                                                                                                                     - неисполнением подрядчиком всех требований муниципального контракта;                                                           - экономией в результате торгов и уточнения НМЦК;                                                                                                                                           - оплата произведена в январе 2023 года в соответствии с предельными сроками муниципальных контрактов.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</si>
</sst>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3">
    <xf numFmtId="0" fontId="0" fillId="0" borderId="0" xfId="0"/>
    <xf numFmtId="0" fontId="1" fillId="5" borderId="1" xfId="2" applyNumberFormat="1" applyFont="1" applyFill="1" applyProtection="1"/>
    <xf numFmtId="0" fontId="1" fillId="5" borderId="1" xfId="14" applyNumberFormat="1" applyFont="1" applyFill="1" applyProtection="1">
      <alignment horizontal="left" wrapText="1"/>
    </xf>
    <xf numFmtId="0" fontId="1" fillId="5" borderId="1" xfId="6" applyFont="1" applyFill="1" applyBorder="1" applyAlignment="1">
      <alignment horizontal="left" vertical="center" wrapText="1"/>
    </xf>
    <xf numFmtId="0" fontId="7" fillId="5" borderId="0" xfId="0" applyFont="1" applyFill="1" applyProtection="1">
      <protection locked="0"/>
    </xf>
    <xf numFmtId="0" fontId="1" fillId="5" borderId="1" xfId="2" applyNumberFormat="1" applyFont="1" applyFill="1" applyAlignment="1" applyProtection="1">
      <alignment horizontal="right"/>
    </xf>
    <xf numFmtId="0" fontId="9" fillId="0" borderId="5" xfId="0" applyFont="1" applyBorder="1" applyAlignment="1">
      <alignment vertical="center" wrapText="1"/>
    </xf>
    <xf numFmtId="0" fontId="11" fillId="5" borderId="5" xfId="2" applyNumberFormat="1" applyFont="1" applyFill="1" applyBorder="1" applyProtection="1"/>
    <xf numFmtId="0" fontId="12" fillId="0" borderId="5" xfId="0" applyFont="1" applyBorder="1" applyAlignment="1">
      <alignment vertical="center" wrapText="1"/>
    </xf>
    <xf numFmtId="4" fontId="10" fillId="5" borderId="2" xfId="9" applyNumberFormat="1" applyFont="1" applyFill="1" applyAlignment="1" applyProtection="1">
      <alignment horizontal="right" vertical="center" shrinkToFit="1"/>
    </xf>
    <xf numFmtId="0" fontId="13" fillId="5" borderId="2" xfId="6" applyFont="1" applyFill="1" applyAlignment="1">
      <alignment horizontal="left" vertical="center" wrapText="1"/>
    </xf>
    <xf numFmtId="0" fontId="13" fillId="5" borderId="2" xfId="6" applyFont="1" applyFill="1" applyAlignment="1">
      <alignment horizontal="center" vertical="center" wrapText="1"/>
    </xf>
    <xf numFmtId="4" fontId="13" fillId="5" borderId="2" xfId="6" applyNumberFormat="1" applyFont="1" applyFill="1" applyAlignment="1">
      <alignment horizontal="right" vertical="center" wrapText="1"/>
    </xf>
    <xf numFmtId="0" fontId="10" fillId="5" borderId="2" xfId="6" applyFont="1" applyFill="1" applyAlignment="1">
      <alignment horizontal="center" vertical="center" wrapText="1"/>
    </xf>
    <xf numFmtId="0" fontId="10" fillId="5" borderId="2" xfId="7" applyNumberFormat="1" applyFont="1" applyFill="1" applyAlignment="1" applyProtection="1">
      <alignment vertical="center" wrapText="1"/>
    </xf>
    <xf numFmtId="1" fontId="10" fillId="5" borderId="2" xfId="8" applyNumberFormat="1" applyFont="1" applyFill="1" applyAlignment="1" applyProtection="1">
      <alignment horizontal="center" vertical="center" shrinkToFit="1"/>
    </xf>
    <xf numFmtId="4" fontId="10" fillId="5" borderId="2" xfId="6" applyNumberFormat="1" applyFont="1" applyFill="1" applyAlignment="1">
      <alignment horizontal="right" vertical="center" wrapText="1"/>
    </xf>
    <xf numFmtId="2" fontId="10" fillId="5" borderId="2" xfId="6" applyNumberFormat="1" applyFont="1" applyFill="1" applyAlignment="1">
      <alignment vertical="center" wrapText="1"/>
    </xf>
    <xf numFmtId="2" fontId="10" fillId="5" borderId="2" xfId="6" applyNumberFormat="1" applyFont="1" applyFill="1" applyAlignment="1">
      <alignment horizontal="right" vertical="center" wrapText="1"/>
    </xf>
    <xf numFmtId="4" fontId="10" fillId="5" borderId="2" xfId="6" applyNumberFormat="1" applyFont="1" applyFill="1" applyAlignment="1">
      <alignment vertical="center" wrapText="1"/>
    </xf>
    <xf numFmtId="4" fontId="13" fillId="5" borderId="2" xfId="6" applyNumberFormat="1" applyFont="1" applyFill="1" applyAlignment="1">
      <alignment vertical="center" wrapText="1"/>
    </xf>
    <xf numFmtId="2" fontId="13" fillId="5" borderId="2" xfId="6" applyNumberFormat="1" applyFont="1" applyFill="1" applyAlignment="1">
      <alignment vertical="center" wrapText="1"/>
    </xf>
    <xf numFmtId="0" fontId="8" fillId="5" borderId="1" xfId="4" applyNumberFormat="1" applyFont="1" applyFill="1" applyAlignment="1" applyProtection="1">
      <alignment horizontal="center"/>
    </xf>
    <xf numFmtId="0" fontId="1" fillId="5" borderId="1" xfId="14" applyNumberFormat="1" applyFont="1" applyFill="1" applyProtection="1">
      <alignment horizontal="left" wrapText="1"/>
    </xf>
    <xf numFmtId="0" fontId="1" fillId="5" borderId="1" xfId="14" applyFont="1" applyFill="1">
      <alignment horizontal="left" wrapText="1"/>
    </xf>
    <xf numFmtId="0" fontId="10" fillId="5" borderId="2" xfId="6" applyNumberFormat="1" applyFont="1" applyFill="1" applyProtection="1">
      <alignment horizontal="center" vertical="center" wrapText="1"/>
    </xf>
    <xf numFmtId="0" fontId="10" fillId="5" borderId="2" xfId="6" applyFont="1" applyFill="1">
      <alignment horizontal="center" vertical="center" wrapText="1"/>
    </xf>
    <xf numFmtId="0" fontId="10" fillId="5" borderId="3" xfId="6" applyNumberFormat="1" applyFont="1" applyFill="1" applyBorder="1" applyAlignment="1" applyProtection="1">
      <alignment horizontal="center" vertical="center" wrapText="1"/>
    </xf>
    <xf numFmtId="0" fontId="10" fillId="5" borderId="4" xfId="6" applyNumberFormat="1" applyFont="1" applyFill="1" applyBorder="1" applyAlignment="1" applyProtection="1">
      <alignment horizontal="center" vertical="center" wrapText="1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9" fillId="0" borderId="3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</cellXfs>
  <cellStyles count="25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21" xr:uid="{00000000-0005-0000-0000-000007000000}"/>
    <cellStyle name="xl24" xfId="2" xr:uid="{00000000-0005-0000-0000-000008000000}"/>
    <cellStyle name="xl25" xfId="8" xr:uid="{00000000-0005-0000-0000-000009000000}"/>
    <cellStyle name="xl26" xfId="11" xr:uid="{00000000-0005-0000-0000-00000A000000}"/>
    <cellStyle name="xl27" xfId="22" xr:uid="{00000000-0005-0000-0000-00000B000000}"/>
    <cellStyle name="xl28" xfId="12" xr:uid="{00000000-0005-0000-0000-00000C000000}"/>
    <cellStyle name="xl29" xfId="1" xr:uid="{00000000-0005-0000-0000-00000D000000}"/>
    <cellStyle name="xl30" xfId="14" xr:uid="{00000000-0005-0000-0000-00000E000000}"/>
    <cellStyle name="xl31" xfId="23" xr:uid="{00000000-0005-0000-0000-00000F000000}"/>
    <cellStyle name="xl32" xfId="13" xr:uid="{00000000-0005-0000-0000-000010000000}"/>
    <cellStyle name="xl33" xfId="3" xr:uid="{00000000-0005-0000-0000-000011000000}"/>
    <cellStyle name="xl34" xfId="4" xr:uid="{00000000-0005-0000-0000-000012000000}"/>
    <cellStyle name="xl35" xfId="5" xr:uid="{00000000-0005-0000-0000-000013000000}"/>
    <cellStyle name="xl36" xfId="24" xr:uid="{00000000-0005-0000-0000-000014000000}"/>
    <cellStyle name="xl37" xfId="7" xr:uid="{00000000-0005-0000-0000-000015000000}"/>
    <cellStyle name="xl38" xfId="9" xr:uid="{00000000-0005-0000-0000-000016000000}"/>
    <cellStyle name="xl39" xfId="10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abSelected="1" zoomScaleSheetLayoutView="100" workbookViewId="0">
      <pane ySplit="4" topLeftCell="A10" activePane="bottomLeft" state="frozen"/>
      <selection pane="bottomLeft" activeCell="D13" sqref="D13"/>
    </sheetView>
  </sheetViews>
  <sheetFormatPr defaultRowHeight="12.75" x14ac:dyDescent="0.2"/>
  <cols>
    <col min="1" max="1" width="26.140625" style="4" customWidth="1"/>
    <col min="2" max="2" width="10.7109375" style="4" customWidth="1"/>
    <col min="3" max="3" width="16.28515625" style="4" customWidth="1"/>
    <col min="4" max="4" width="16.42578125" style="4" customWidth="1"/>
    <col min="5" max="5" width="15.85546875" style="4" customWidth="1"/>
    <col min="6" max="6" width="14.7109375" style="4" customWidth="1"/>
    <col min="7" max="7" width="13.85546875" style="4" customWidth="1"/>
    <col min="8" max="8" width="14" style="4" customWidth="1"/>
    <col min="9" max="9" width="85.140625" style="4" customWidth="1"/>
    <col min="10" max="16384" width="9.140625" style="4"/>
  </cols>
  <sheetData>
    <row r="1" spans="1:11" ht="31.5" customHeight="1" x14ac:dyDescent="0.25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11" ht="32.25" customHeight="1" x14ac:dyDescent="0.2">
      <c r="A2" s="29"/>
      <c r="B2" s="30"/>
      <c r="C2" s="30"/>
      <c r="D2" s="30"/>
      <c r="E2" s="30"/>
      <c r="F2" s="30"/>
      <c r="G2" s="30"/>
      <c r="H2" s="30"/>
      <c r="I2" s="5"/>
    </row>
    <row r="3" spans="1:11" x14ac:dyDescent="0.2">
      <c r="A3" s="25" t="s">
        <v>0</v>
      </c>
      <c r="B3" s="25" t="s">
        <v>17</v>
      </c>
      <c r="C3" s="31" t="s">
        <v>37</v>
      </c>
      <c r="D3" s="25" t="s">
        <v>1</v>
      </c>
      <c r="E3" s="25" t="s">
        <v>38</v>
      </c>
      <c r="F3" s="25" t="s">
        <v>2</v>
      </c>
      <c r="G3" s="27" t="s">
        <v>32</v>
      </c>
      <c r="H3" s="27" t="s">
        <v>18</v>
      </c>
      <c r="I3" s="27" t="s">
        <v>19</v>
      </c>
    </row>
    <row r="4" spans="1:11" ht="53.25" customHeight="1" x14ac:dyDescent="0.2">
      <c r="A4" s="26"/>
      <c r="B4" s="26"/>
      <c r="C4" s="32"/>
      <c r="D4" s="26"/>
      <c r="E4" s="26"/>
      <c r="F4" s="26"/>
      <c r="G4" s="28"/>
      <c r="H4" s="28"/>
      <c r="I4" s="28"/>
    </row>
    <row r="5" spans="1:11" x14ac:dyDescent="0.2">
      <c r="A5" s="10" t="s">
        <v>16</v>
      </c>
      <c r="B5" s="11"/>
      <c r="C5" s="12">
        <f>C6+146408569.58</f>
        <v>1682558490.98</v>
      </c>
      <c r="D5" s="12">
        <f>D6+212828398.71</f>
        <v>2212395540.7000003</v>
      </c>
      <c r="E5" s="20">
        <f>E6+187039211.54</f>
        <v>2068882071.2099998</v>
      </c>
      <c r="F5" s="20">
        <f>D5-E5</f>
        <v>143513469.49000049</v>
      </c>
      <c r="G5" s="20">
        <f t="shared" ref="G5:G14" si="0">E5/C5*100</f>
        <v>122.96048442304</v>
      </c>
      <c r="H5" s="21">
        <f t="shared" ref="H5:H19" si="1">E5/D5*100</f>
        <v>93.513209240848809</v>
      </c>
      <c r="I5" s="7"/>
    </row>
    <row r="6" spans="1:11" ht="51" x14ac:dyDescent="0.2">
      <c r="A6" s="10" t="s">
        <v>20</v>
      </c>
      <c r="B6" s="13"/>
      <c r="C6" s="12">
        <f>SUM(C7:C19)</f>
        <v>1536149921.4000001</v>
      </c>
      <c r="D6" s="12">
        <f>SUM(D7:D19)</f>
        <v>1999567141.9900002</v>
      </c>
      <c r="E6" s="12">
        <f t="shared" ref="E6:F6" si="2">SUM(E7:E19)</f>
        <v>1881842859.6699998</v>
      </c>
      <c r="F6" s="12">
        <f t="shared" si="2"/>
        <v>117724282.31999992</v>
      </c>
      <c r="G6" s="20">
        <f t="shared" si="0"/>
        <v>122.50385417817459</v>
      </c>
      <c r="H6" s="21">
        <f>E6/D6*100</f>
        <v>94.112511660756766</v>
      </c>
      <c r="I6" s="7"/>
    </row>
    <row r="7" spans="1:11" ht="127.5" x14ac:dyDescent="0.2">
      <c r="A7" s="14" t="s">
        <v>33</v>
      </c>
      <c r="B7" s="15" t="s">
        <v>3</v>
      </c>
      <c r="C7" s="9">
        <v>8880000</v>
      </c>
      <c r="D7" s="9">
        <v>8260516.3700000001</v>
      </c>
      <c r="E7" s="9">
        <v>1003864.22</v>
      </c>
      <c r="F7" s="9">
        <f>D7-E7</f>
        <v>7256652.1500000004</v>
      </c>
      <c r="G7" s="16">
        <f t="shared" si="0"/>
        <v>11.304777252252251</v>
      </c>
      <c r="H7" s="17">
        <f t="shared" si="1"/>
        <v>12.15256014316209</v>
      </c>
      <c r="I7" s="6" t="s">
        <v>40</v>
      </c>
    </row>
    <row r="8" spans="1:11" ht="204" x14ac:dyDescent="0.2">
      <c r="A8" s="14" t="s">
        <v>21</v>
      </c>
      <c r="B8" s="15" t="s">
        <v>4</v>
      </c>
      <c r="C8" s="9">
        <v>100181130.13</v>
      </c>
      <c r="D8" s="9">
        <v>259345075.52000001</v>
      </c>
      <c r="E8" s="9">
        <v>201848775.31999999</v>
      </c>
      <c r="F8" s="9">
        <f>D8-E8</f>
        <v>57496300.200000018</v>
      </c>
      <c r="G8" s="16">
        <f t="shared" si="0"/>
        <v>201.48382740149867</v>
      </c>
      <c r="H8" s="18">
        <f t="shared" si="1"/>
        <v>77.830193966584076</v>
      </c>
      <c r="I8" s="6" t="s">
        <v>51</v>
      </c>
    </row>
    <row r="9" spans="1:11" ht="204" x14ac:dyDescent="0.2">
      <c r="A9" s="14" t="s">
        <v>35</v>
      </c>
      <c r="B9" s="15" t="s">
        <v>5</v>
      </c>
      <c r="C9" s="9">
        <v>64864370.240000002</v>
      </c>
      <c r="D9" s="9">
        <v>207127530.19</v>
      </c>
      <c r="E9" s="9">
        <v>193225007.78999999</v>
      </c>
      <c r="F9" s="9">
        <f t="shared" ref="F9:F19" si="3">D9-E9</f>
        <v>13902522.400000006</v>
      </c>
      <c r="G9" s="16">
        <f t="shared" si="0"/>
        <v>297.89082523280808</v>
      </c>
      <c r="H9" s="18">
        <f t="shared" si="1"/>
        <v>93.287940822136434</v>
      </c>
      <c r="I9" s="8" t="s">
        <v>50</v>
      </c>
    </row>
    <row r="10" spans="1:11" ht="76.5" x14ac:dyDescent="0.2">
      <c r="A10" s="14" t="s">
        <v>22</v>
      </c>
      <c r="B10" s="15" t="s">
        <v>6</v>
      </c>
      <c r="C10" s="9">
        <v>350000</v>
      </c>
      <c r="D10" s="9">
        <v>120000</v>
      </c>
      <c r="E10" s="9">
        <v>49976</v>
      </c>
      <c r="F10" s="9">
        <f t="shared" si="3"/>
        <v>70024</v>
      </c>
      <c r="G10" s="19">
        <f t="shared" si="0"/>
        <v>14.278857142857143</v>
      </c>
      <c r="H10" s="17">
        <f t="shared" si="1"/>
        <v>41.646666666666668</v>
      </c>
      <c r="I10" s="6" t="s">
        <v>41</v>
      </c>
    </row>
    <row r="11" spans="1:11" ht="140.25" x14ac:dyDescent="0.2">
      <c r="A11" s="14" t="s">
        <v>23</v>
      </c>
      <c r="B11" s="15" t="s">
        <v>7</v>
      </c>
      <c r="C11" s="9">
        <v>42675435.299999997</v>
      </c>
      <c r="D11" s="9">
        <v>123515834.34999999</v>
      </c>
      <c r="E11" s="9">
        <v>119269556.40000001</v>
      </c>
      <c r="F11" s="9">
        <f t="shared" si="3"/>
        <v>4246277.9499999881</v>
      </c>
      <c r="G11" s="16">
        <f t="shared" si="0"/>
        <v>279.48058540365963</v>
      </c>
      <c r="H11" s="18">
        <f t="shared" si="1"/>
        <v>96.562159036251543</v>
      </c>
      <c r="I11" s="6" t="s">
        <v>42</v>
      </c>
    </row>
    <row r="12" spans="1:11" ht="63.75" x14ac:dyDescent="0.2">
      <c r="A12" s="14" t="s">
        <v>24</v>
      </c>
      <c r="B12" s="15" t="s">
        <v>8</v>
      </c>
      <c r="C12" s="9">
        <v>21151827.07</v>
      </c>
      <c r="D12" s="9">
        <v>26784547.07</v>
      </c>
      <c r="E12" s="9">
        <v>26668526.93</v>
      </c>
      <c r="F12" s="9">
        <f t="shared" si="3"/>
        <v>116020.1400000006</v>
      </c>
      <c r="G12" s="16">
        <f t="shared" si="0"/>
        <v>126.0814342030265</v>
      </c>
      <c r="H12" s="18">
        <f t="shared" si="1"/>
        <v>99.566839268564863</v>
      </c>
      <c r="I12" s="6" t="s">
        <v>39</v>
      </c>
    </row>
    <row r="13" spans="1:11" ht="283.5" customHeight="1" x14ac:dyDescent="0.2">
      <c r="A13" s="14" t="s">
        <v>25</v>
      </c>
      <c r="B13" s="15" t="s">
        <v>9</v>
      </c>
      <c r="C13" s="9">
        <v>678549687.28999996</v>
      </c>
      <c r="D13" s="9">
        <v>1004011354.79</v>
      </c>
      <c r="E13" s="9">
        <v>973667293.69000006</v>
      </c>
      <c r="F13" s="9">
        <f t="shared" si="3"/>
        <v>30344061.099999905</v>
      </c>
      <c r="G13" s="16">
        <f t="shared" si="0"/>
        <v>143.49240916735874</v>
      </c>
      <c r="H13" s="18">
        <f t="shared" si="1"/>
        <v>96.977717338032818</v>
      </c>
      <c r="I13" s="6" t="s">
        <v>43</v>
      </c>
    </row>
    <row r="14" spans="1:11" ht="102" x14ac:dyDescent="0.2">
      <c r="A14" s="14" t="s">
        <v>26</v>
      </c>
      <c r="B14" s="15" t="s">
        <v>10</v>
      </c>
      <c r="C14" s="9">
        <v>395430.65</v>
      </c>
      <c r="D14" s="9">
        <v>1430269.47</v>
      </c>
      <c r="E14" s="9">
        <v>1430269.47</v>
      </c>
      <c r="F14" s="9">
        <f t="shared" si="3"/>
        <v>0</v>
      </c>
      <c r="G14" s="16">
        <f t="shared" si="0"/>
        <v>361.69919301905401</v>
      </c>
      <c r="H14" s="18">
        <f t="shared" si="1"/>
        <v>100</v>
      </c>
      <c r="I14" s="6" t="s">
        <v>44</v>
      </c>
      <c r="K14" s="3"/>
    </row>
    <row r="15" spans="1:11" ht="51" x14ac:dyDescent="0.2">
      <c r="A15" s="14" t="s">
        <v>27</v>
      </c>
      <c r="B15" s="15" t="s">
        <v>11</v>
      </c>
      <c r="C15" s="9">
        <v>0</v>
      </c>
      <c r="D15" s="9">
        <v>32636363.640000001</v>
      </c>
      <c r="E15" s="9">
        <v>32635000</v>
      </c>
      <c r="F15" s="9">
        <f t="shared" si="3"/>
        <v>1363.640000000596</v>
      </c>
      <c r="G15" s="19" t="s">
        <v>34</v>
      </c>
      <c r="H15" s="17">
        <v>0</v>
      </c>
      <c r="I15" s="6" t="s">
        <v>45</v>
      </c>
    </row>
    <row r="16" spans="1:11" ht="255" x14ac:dyDescent="0.2">
      <c r="A16" s="14" t="s">
        <v>28</v>
      </c>
      <c r="B16" s="15" t="s">
        <v>12</v>
      </c>
      <c r="C16" s="9">
        <v>489936465.05000001</v>
      </c>
      <c r="D16" s="9">
        <v>98070048.879999995</v>
      </c>
      <c r="E16" s="9">
        <v>95215618.819999993</v>
      </c>
      <c r="F16" s="9">
        <f t="shared" si="3"/>
        <v>2854430.0600000024</v>
      </c>
      <c r="G16" s="16">
        <f>E16/C16*100</f>
        <v>19.43427885292899</v>
      </c>
      <c r="H16" s="18">
        <f t="shared" si="1"/>
        <v>97.089396719387054</v>
      </c>
      <c r="I16" s="6" t="s">
        <v>46</v>
      </c>
    </row>
    <row r="17" spans="1:9" ht="102" x14ac:dyDescent="0.2">
      <c r="A17" s="14" t="s">
        <v>29</v>
      </c>
      <c r="B17" s="15" t="s">
        <v>13</v>
      </c>
      <c r="C17" s="9">
        <v>454595</v>
      </c>
      <c r="D17" s="9">
        <v>454595</v>
      </c>
      <c r="E17" s="9">
        <v>454595</v>
      </c>
      <c r="F17" s="9">
        <f t="shared" si="3"/>
        <v>0</v>
      </c>
      <c r="G17" s="16">
        <f>E17/C17*100</f>
        <v>100</v>
      </c>
      <c r="H17" s="18">
        <f t="shared" si="1"/>
        <v>100</v>
      </c>
      <c r="I17" s="6" t="s">
        <v>48</v>
      </c>
    </row>
    <row r="18" spans="1:9" ht="178.5" x14ac:dyDescent="0.2">
      <c r="A18" s="14" t="s">
        <v>30</v>
      </c>
      <c r="B18" s="15" t="s">
        <v>14</v>
      </c>
      <c r="C18" s="9">
        <v>81209037.670000002</v>
      </c>
      <c r="D18" s="9">
        <v>184236592.78999999</v>
      </c>
      <c r="E18" s="9">
        <v>184081116.78</v>
      </c>
      <c r="F18" s="9">
        <f t="shared" si="3"/>
        <v>155476.00999999046</v>
      </c>
      <c r="G18" s="19">
        <f>E18/C18*100</f>
        <v>226.67565342669081</v>
      </c>
      <c r="H18" s="17">
        <f t="shared" si="1"/>
        <v>99.915610678831214</v>
      </c>
      <c r="I18" s="8" t="s">
        <v>49</v>
      </c>
    </row>
    <row r="19" spans="1:9" ht="153" x14ac:dyDescent="0.2">
      <c r="A19" s="14" t="s">
        <v>31</v>
      </c>
      <c r="B19" s="15" t="s">
        <v>15</v>
      </c>
      <c r="C19" s="9">
        <v>47501943</v>
      </c>
      <c r="D19" s="9">
        <v>53574413.920000002</v>
      </c>
      <c r="E19" s="9">
        <v>52293259.25</v>
      </c>
      <c r="F19" s="9">
        <f t="shared" si="3"/>
        <v>1281154.6700000018</v>
      </c>
      <c r="G19" s="19">
        <f>E19/C19*100</f>
        <v>110.08656898518868</v>
      </c>
      <c r="H19" s="17">
        <f t="shared" si="1"/>
        <v>97.608644544552391</v>
      </c>
      <c r="I19" s="8" t="s">
        <v>47</v>
      </c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23"/>
      <c r="B21" s="24"/>
      <c r="C21" s="24"/>
      <c r="D21" s="24"/>
      <c r="E21" s="2"/>
      <c r="F21" s="2"/>
      <c r="G21" s="2"/>
      <c r="H21" s="2"/>
      <c r="I21" s="1"/>
    </row>
  </sheetData>
  <mergeCells count="12">
    <mergeCell ref="A1:I1"/>
    <mergeCell ref="A21:D21"/>
    <mergeCell ref="F3:F4"/>
    <mergeCell ref="H3:H4"/>
    <mergeCell ref="E3:E4"/>
    <mergeCell ref="A2:H2"/>
    <mergeCell ref="C3:C4"/>
    <mergeCell ref="G3:G4"/>
    <mergeCell ref="I3:I4"/>
    <mergeCell ref="A3:A4"/>
    <mergeCell ref="B3:B4"/>
    <mergeCell ref="D3:D4"/>
  </mergeCells>
  <pageMargins left="0.39370078740157483" right="0.39370078740157483" top="0.39370078740157483" bottom="0.39370078740157483" header="0.39370078740157483" footer="0.39370078740157483"/>
  <pageSetup paperSize="9" scale="65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Дербичева по программам кварт. отчет c % исполнения&lt;/VariantName&gt;&#10;  &lt;VariantLink&gt;4713996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3C24A47-8D96-4BD4-82DE-ABD594EED6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UF-002\УФ-002</dc:creator>
  <cp:lastModifiedBy>BK-22-018</cp:lastModifiedBy>
  <cp:lastPrinted>2023-02-15T06:47:54Z</cp:lastPrinted>
  <dcterms:created xsi:type="dcterms:W3CDTF">2021-01-12T00:15:19Z</dcterms:created>
  <dcterms:modified xsi:type="dcterms:W3CDTF">2023-02-15T08:22:17Z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Дербичева по программам кварт. отчет c % исполнения(3).xlsx</vt:lpwstr>
  </property>
  <property fmtid="{D5CDD505-2E9C-101B-9397-08002B2CF9AE}" pid="3" name="Название отчета">
    <vt:lpwstr>Дербичева по программам кварт. отчет c % исполнения(3).xlsx</vt:lpwstr>
  </property>
  <property fmtid="{D5CDD505-2E9C-101B-9397-08002B2CF9AE}" pid="4" name="Версия клиента">
    <vt:lpwstr>20.2.13.12302 (.NET 4.7.2)</vt:lpwstr>
  </property>
  <property fmtid="{D5CDD505-2E9C-101B-9397-08002B2CF9AE}" pid="5" name="Версия базы">
    <vt:lpwstr>20.2.2842.31977852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dna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