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6D87195-8FB1-450C-9654-66B57152D99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4" sheetId="1" r:id="rId1"/>
    <sheet name="Лист2" sheetId="2" r:id="rId2"/>
    <sheet name="Лист3" sheetId="3" r:id="rId3"/>
  </sheets>
  <definedNames>
    <definedName name="_xlnm.Print_Area" localSheetId="0">'01.04.2024'!$A$1:$G$51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G13" i="1"/>
  <c r="F11" i="1"/>
  <c r="G41" i="1"/>
  <c r="G40" i="1"/>
  <c r="D6" i="1"/>
  <c r="C6" i="1"/>
  <c r="E40" i="1"/>
  <c r="D40" i="1"/>
  <c r="C40" i="1"/>
  <c r="F35" i="1" l="1"/>
  <c r="F27" i="1"/>
  <c r="F21" i="1"/>
  <c r="F19" i="1"/>
  <c r="F16" i="1"/>
  <c r="F14" i="1"/>
  <c r="F12" i="1"/>
  <c r="F10" i="1"/>
  <c r="F8" i="1"/>
  <c r="F53" i="1" l="1"/>
  <c r="F51" i="1"/>
  <c r="F48" i="1"/>
  <c r="F46" i="1"/>
  <c r="F45" i="1"/>
  <c r="F44" i="1"/>
  <c r="F43" i="1"/>
  <c r="F39" i="1"/>
  <c r="F38" i="1"/>
  <c r="F36" i="1"/>
  <c r="F33" i="1"/>
  <c r="F32" i="1"/>
  <c r="F31" i="1"/>
  <c r="F29" i="1"/>
  <c r="F28" i="1"/>
  <c r="F26" i="1"/>
  <c r="F24" i="1"/>
  <c r="F23" i="1"/>
  <c r="F22" i="1"/>
  <c r="F18" i="1"/>
  <c r="F9" i="1"/>
  <c r="E47" i="1"/>
  <c r="D47" i="1"/>
  <c r="G49" i="1"/>
  <c r="G8" i="1"/>
  <c r="G53" i="1"/>
  <c r="G51" i="1"/>
  <c r="G48" i="1"/>
  <c r="G46" i="1"/>
  <c r="G45" i="1"/>
  <c r="G44" i="1"/>
  <c r="G43" i="1"/>
  <c r="G39" i="1"/>
  <c r="G38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19" i="1"/>
  <c r="G18" i="1"/>
  <c r="G16" i="1"/>
  <c r="G14" i="1"/>
  <c r="G12" i="1"/>
  <c r="G11" i="1"/>
  <c r="G10" i="1"/>
  <c r="G9" i="1"/>
  <c r="C52" i="1"/>
  <c r="C50" i="1"/>
  <c r="C47" i="1"/>
  <c r="C42" i="1"/>
  <c r="C37" i="1"/>
  <c r="C30" i="1"/>
  <c r="C25" i="1"/>
  <c r="C20" i="1"/>
  <c r="C17" i="1"/>
  <c r="C15" i="1"/>
  <c r="F15" i="1" s="1"/>
  <c r="C7" i="1"/>
  <c r="E52" i="1"/>
  <c r="E50" i="1"/>
  <c r="E42" i="1"/>
  <c r="E37" i="1"/>
  <c r="E30" i="1"/>
  <c r="E25" i="1"/>
  <c r="E20" i="1"/>
  <c r="E17" i="1"/>
  <c r="E15" i="1"/>
  <c r="E7" i="1"/>
  <c r="F17" i="1" l="1"/>
  <c r="F52" i="1"/>
  <c r="F50" i="1"/>
  <c r="F47" i="1"/>
  <c r="F42" i="1"/>
  <c r="F37" i="1"/>
  <c r="F30" i="1"/>
  <c r="F25" i="1"/>
  <c r="F20" i="1"/>
  <c r="F7" i="1"/>
  <c r="E6" i="1"/>
  <c r="D15" i="1"/>
  <c r="G15" i="1" s="1"/>
  <c r="D17" i="1"/>
  <c r="G17" i="1" s="1"/>
  <c r="F6" i="1" l="1"/>
  <c r="D52" i="1"/>
  <c r="G52" i="1" s="1"/>
  <c r="D50" i="1"/>
  <c r="G50" i="1" s="1"/>
  <c r="G47" i="1"/>
  <c r="D42" i="1"/>
  <c r="G42" i="1" s="1"/>
  <c r="D37" i="1"/>
  <c r="G37" i="1" s="1"/>
  <c r="D30" i="1"/>
  <c r="G30" i="1" s="1"/>
  <c r="D25" i="1"/>
  <c r="G25" i="1" s="1"/>
  <c r="D20" i="1"/>
  <c r="G20" i="1" s="1"/>
  <c r="D7" i="1"/>
  <c r="G7" i="1" s="1"/>
  <c r="G6" i="1" l="1"/>
</calcChain>
</file>

<file path=xl/sharedStrings.xml><?xml version="1.0" encoding="utf-8"?>
<sst xmlns="http://schemas.openxmlformats.org/spreadsheetml/2006/main" count="105" uniqueCount="105">
  <si>
    <t>Расходы – всего:</t>
  </si>
  <si>
    <t>0100</t>
  </si>
  <si>
    <t>0300</t>
  </si>
  <si>
    <t>0400</t>
  </si>
  <si>
    <t>0500</t>
  </si>
  <si>
    <t>0102</t>
  </si>
  <si>
    <t>0103</t>
  </si>
  <si>
    <t>0104</t>
  </si>
  <si>
    <t>0105</t>
  </si>
  <si>
    <t>0106</t>
  </si>
  <si>
    <t>0111</t>
  </si>
  <si>
    <t>0113</t>
  </si>
  <si>
    <t>0405</t>
  </si>
  <si>
    <t>0408</t>
  </si>
  <si>
    <t>0409</t>
  </si>
  <si>
    <t>0412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</si>
  <si>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</si>
  <si>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</si>
  <si>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</si>
  <si>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</si>
  <si>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</si>
  <si>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</si>
  <si>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</si>
  <si>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</si>
  <si>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</si>
  <si>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</si>
  <si>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</si>
  <si>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</si>
  <si>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</si>
  <si>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</si>
  <si>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</si>
  <si>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</si>
  <si>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</si>
  <si>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</si>
  <si>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</si>
  <si>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1102</t>
  </si>
  <si>
    <t>1200</t>
  </si>
  <si>
    <t>1202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</si>
  <si>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</si>
  <si>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</si>
  <si>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</si>
  <si>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</si>
  <si>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</si>
  <si>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</si>
  <si>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</si>
  <si>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</si>
  <si>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</si>
  <si>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</si>
  <si>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</si>
  <si>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</si>
  <si>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</si>
  <si>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</si>
  <si>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</si>
  <si>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</si>
  <si>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</si>
  <si>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</si>
  <si>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</si>
  <si>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</si>
  <si>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</si>
  <si>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</si>
  <si>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</si>
  <si>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</si>
  <si>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</si>
  <si>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</si>
  <si>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</si>
  <si>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</si>
  <si>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</si>
  <si>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</si>
  <si>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</si>
  <si>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</si>
  <si>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</si>
  <si>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</si>
  <si>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ОБЩЕГОСУДАРСТВЕННЫЕ ВОПРОСЫ</t>
  </si>
  <si>
    <t>ЖИЛИЩНО-КОММУНАЛЬНОЕ ХОЗЯЙСТВО</t>
  </si>
  <si>
    <t>Другие вопросы в области национальной экономики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</si>
  <si>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</si>
  <si>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</si>
  <si>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</si>
  <si>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</si>
  <si>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</si>
  <si>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</si>
  <si>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0200</t>
  </si>
  <si>
    <t>НАЦИОНАЛЬНАЯ ОБОРОНА</t>
  </si>
  <si>
    <t>1003</t>
  </si>
  <si>
    <t>Социальное обеспечение населения</t>
  </si>
  <si>
    <t>0203</t>
  </si>
  <si>
    <t>Мобилизационная и вневойсковая подготовка</t>
  </si>
  <si>
    <t>0314</t>
  </si>
  <si>
    <t>Другие вопросы в области национальной безопасности и правоохранительной деятельности</t>
  </si>
  <si>
    <t>Код раздела/ подраздела</t>
  </si>
  <si>
    <t>1103</t>
  </si>
  <si>
    <t>Спорт высших достижений</t>
  </si>
  <si>
    <t>Наименование показателя</t>
  </si>
  <si>
    <t>6=5/3*100%</t>
  </si>
  <si>
    <t>7=5/4*100%</t>
  </si>
  <si>
    <t>Исполнение бюджета городского округа Большой Камень по разделам и подразделам классификации расходов по состоянию на 01.10.2024</t>
  </si>
  <si>
    <t>Исполнение на 01.10.2023</t>
  </si>
  <si>
    <t xml:space="preserve">План 2024 года (сводная бюджетная роспись по состоянию на 01.10.2024) </t>
  </si>
  <si>
    <t>Исполнение на 01.10.2024</t>
  </si>
  <si>
    <t>Исполнение бюджета на 01.10.2024 к 01.10.2023 (%)</t>
  </si>
  <si>
    <t>Исполнение бюджета на 01.10.2024 к плану 2024 года (%)</t>
  </si>
  <si>
    <t>0900</t>
  </si>
  <si>
    <t>0907</t>
  </si>
  <si>
    <t>ЗДРАВООХРАНЕНИЕ</t>
  </si>
  <si>
    <t>Санитарно-эпидемиологическое оборудование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</si>
</sst>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3" borderId="1">
      <alignment horizontal="right" vertical="top" shrinkToFit="1"/>
    </xf>
    <xf numFmtId="0" fontId="3" fillId="0" borderId="1">
      <alignment vertical="top" wrapText="1"/>
    </xf>
  </cellStyleXfs>
  <cellXfs count="29">
    <xf numFmtId="0" fontId="0" fillId="0" borderId="0" xfId="0"/>
    <xf numFmtId="0" fontId="4" fillId="0" borderId="8" xfId="0" applyFont="1" applyBorder="1" applyAlignment="1">
      <alignment horizontal="left" vertical="center" wrapText="1" readingOrder="1"/>
    </xf>
    <xf numFmtId="4" fontId="5" fillId="2" borderId="1" xfId="3" applyNumberFormat="1" applyFont="1" applyFill="1" applyAlignment="1" applyProtection="1">
      <alignment horizontal="right" vertical="center" shrinkToFit="1"/>
    </xf>
    <xf numFmtId="4" fontId="6" fillId="2" borderId="1" xfId="3" applyNumberFormat="1" applyFont="1" applyFill="1" applyAlignment="1" applyProtection="1">
      <alignment horizontal="right" vertical="center" shrinkToFit="1"/>
    </xf>
    <xf numFmtId="0" fontId="7" fillId="0" borderId="8" xfId="0" applyFont="1" applyBorder="1" applyAlignment="1">
      <alignment horizontal="left" vertical="center" wrapText="1" readingOrder="1"/>
    </xf>
    <xf numFmtId="4" fontId="6" fillId="0" borderId="1" xfId="0" applyNumberFormat="1" applyFont="1" applyBorder="1" applyAlignment="1">
      <alignment horizontal="right" vertical="center" wrapText="1" readingOrder="1"/>
    </xf>
    <xf numFmtId="4" fontId="5" fillId="0" borderId="1" xfId="0" applyNumberFormat="1" applyFont="1" applyBorder="1" applyAlignment="1">
      <alignment horizontal="right" vertical="center" wrapText="1" readingOrder="1"/>
    </xf>
    <xf numFmtId="49" fontId="7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" fontId="7" fillId="2" borderId="1" xfId="3" applyNumberFormat="1" applyFont="1" applyFill="1" applyAlignment="1" applyProtection="1">
      <alignment horizontal="right" vertical="center" shrinkToFit="1"/>
    </xf>
    <xf numFmtId="0" fontId="9" fillId="0" borderId="0" xfId="0" applyFont="1"/>
    <xf numFmtId="0" fontId="10" fillId="0" borderId="0" xfId="0" applyFont="1" applyBorder="1" applyAlignment="1">
      <alignment horizontal="center" vertical="center" wrapText="1" readingOrder="1"/>
    </xf>
    <xf numFmtId="0" fontId="4" fillId="0" borderId="10" xfId="0" applyFont="1" applyBorder="1"/>
    <xf numFmtId="0" fontId="7" fillId="0" borderId="7" xfId="0" applyFont="1" applyBorder="1" applyAlignment="1">
      <alignment horizontal="left" vertical="center" wrapText="1" readingOrder="1"/>
    </xf>
    <xf numFmtId="4" fontId="6" fillId="0" borderId="3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</cellXfs>
  <cellStyles count="5"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workbookViewId="0">
      <selection activeCell="F50" sqref="F50"/>
    </sheetView>
  </sheetViews>
  <sheetFormatPr defaultRowHeight="15" x14ac:dyDescent="0.25"/>
  <cols>
    <col min="1" max="1" width="13.140625" style="10" customWidth="1"/>
    <col min="2" max="2" width="61" style="10" customWidth="1"/>
    <col min="3" max="3" width="19.28515625" style="10" customWidth="1"/>
    <col min="4" max="4" width="22.85546875" style="10" customWidth="1"/>
    <col min="5" max="5" width="19.28515625" style="10" customWidth="1"/>
    <col min="6" max="6" width="16.5703125" style="10" customWidth="1"/>
    <col min="7" max="7" width="17.7109375" style="10" customWidth="1"/>
    <col min="9" max="11" width="9.140625" style="10"/>
    <col min="12" max="12" width="8.140625" style="10" customWidth="1"/>
    <col min="13" max="16384" width="9.140625" style="10"/>
  </cols>
  <sheetData>
    <row r="1" spans="1:11" customFormat="1" ht="42.75" customHeight="1" x14ac:dyDescent="0.25">
      <c r="A1" s="20" t="s">
        <v>95</v>
      </c>
      <c r="B1" s="20"/>
      <c r="C1" s="20"/>
      <c r="D1" s="20"/>
      <c r="E1" s="20"/>
      <c r="F1" s="20"/>
      <c r="G1" s="20"/>
    </row>
    <row r="3" spans="1:11" ht="35.25" customHeight="1" x14ac:dyDescent="0.25">
      <c r="A3" s="21" t="s">
        <v>89</v>
      </c>
      <c r="B3" s="23" t="s">
        <v>92</v>
      </c>
      <c r="C3" s="25" t="s">
        <v>96</v>
      </c>
      <c r="D3" s="25" t="s">
        <v>97</v>
      </c>
      <c r="E3" s="25" t="s">
        <v>98</v>
      </c>
      <c r="F3" s="27" t="s">
        <v>99</v>
      </c>
      <c r="G3" s="27" t="s">
        <v>100</v>
      </c>
      <c r="K3" s="11"/>
    </row>
    <row r="4" spans="1:11" ht="28.5" customHeight="1" x14ac:dyDescent="0.25">
      <c r="A4" s="22"/>
      <c r="B4" s="24"/>
      <c r="C4" s="26"/>
      <c r="D4" s="26"/>
      <c r="E4" s="26"/>
      <c r="F4" s="28"/>
      <c r="G4" s="28"/>
    </row>
    <row r="5" spans="1:11" ht="16.5" customHeight="1" x14ac:dyDescent="0.25">
      <c r="A5" s="15">
        <v>1</v>
      </c>
      <c r="B5" s="16">
        <v>2</v>
      </c>
      <c r="C5" s="17">
        <v>3</v>
      </c>
      <c r="D5" s="17">
        <v>4</v>
      </c>
      <c r="E5" s="17">
        <v>5</v>
      </c>
      <c r="F5" s="18" t="s">
        <v>93</v>
      </c>
      <c r="G5" s="19" t="s">
        <v>94</v>
      </c>
    </row>
    <row r="6" spans="1:11" ht="15.75" x14ac:dyDescent="0.25">
      <c r="A6" s="12"/>
      <c r="B6" s="13" t="s">
        <v>0</v>
      </c>
      <c r="C6" s="14">
        <f>C7+C15+C17+C20+C25+C30+C37+C40+C42+C47+C50+C52</f>
        <v>1514706544.3599999</v>
      </c>
      <c r="D6" s="14">
        <f>D7+D15+D17+D20+D25+D30+D37+D40+D42+D47+D50+D52</f>
        <v>3539694926.0499997</v>
      </c>
      <c r="E6" s="14">
        <f>E7+E15+E17+E20+E25+E30+E37+E42+E47+E50+E52</f>
        <v>2032346646.6199996</v>
      </c>
      <c r="F6" s="14">
        <f>E6/C6*100</f>
        <v>134.17428307730162</v>
      </c>
      <c r="G6" s="14">
        <f>E6/D6*100</f>
        <v>57.415870267891322</v>
      </c>
    </row>
    <row r="7" spans="1:11" ht="15.75" x14ac:dyDescent="0.25">
      <c r="A7" s="7" t="s">
        <v>1</v>
      </c>
      <c r="B7" s="4" t="s">
        <v>72</v>
      </c>
      <c r="C7" s="9">
        <f>SUM(C8:C14)</f>
        <v>116162000.2</v>
      </c>
      <c r="D7" s="9">
        <f>SUM(D8:D14)</f>
        <v>219902832.06999999</v>
      </c>
      <c r="E7" s="9">
        <f>SUM(E8:E14)</f>
        <v>141125682.68000001</v>
      </c>
      <c r="F7" s="5">
        <f t="shared" ref="F7:F53" si="0">E7/C7*100</f>
        <v>121.49040343401387</v>
      </c>
      <c r="G7" s="5">
        <f>E7/D7*100</f>
        <v>64.176382519292218</v>
      </c>
    </row>
    <row r="8" spans="1:11" ht="28.5" x14ac:dyDescent="0.25">
      <c r="A8" s="8" t="s">
        <v>5</v>
      </c>
      <c r="B8" s="1" t="s">
        <v>38</v>
      </c>
      <c r="C8" s="2">
        <v>1026469.75</v>
      </c>
      <c r="D8" s="2">
        <v>3160684.42</v>
      </c>
      <c r="E8" s="2">
        <v>175615.1</v>
      </c>
      <c r="F8" s="6">
        <f t="shared" si="0"/>
        <v>17.108648355199946</v>
      </c>
      <c r="G8" s="6">
        <f>E8/D8*100</f>
        <v>5.5562364559002697</v>
      </c>
    </row>
    <row r="9" spans="1:11" ht="42.75" x14ac:dyDescent="0.25">
      <c r="A9" s="8" t="s">
        <v>6</v>
      </c>
      <c r="B9" s="1" t="s">
        <v>39</v>
      </c>
      <c r="C9" s="2">
        <v>9101833.4000000004</v>
      </c>
      <c r="D9" s="2">
        <v>13877865.59</v>
      </c>
      <c r="E9" s="2">
        <v>10430087.33</v>
      </c>
      <c r="F9" s="6">
        <f t="shared" si="0"/>
        <v>114.59325689261681</v>
      </c>
      <c r="G9" s="6">
        <f>E9/D9*100</f>
        <v>75.156278624831387</v>
      </c>
    </row>
    <row r="10" spans="1:11" ht="57" x14ac:dyDescent="0.25">
      <c r="A10" s="8" t="s">
        <v>7</v>
      </c>
      <c r="B10" s="1" t="s">
        <v>40</v>
      </c>
      <c r="C10" s="2">
        <v>68601773.420000002</v>
      </c>
      <c r="D10" s="2">
        <v>130853360.7</v>
      </c>
      <c r="E10" s="2">
        <v>88671917.349999994</v>
      </c>
      <c r="F10" s="6">
        <f t="shared" si="0"/>
        <v>129.25601326240465</v>
      </c>
      <c r="G10" s="6">
        <f t="shared" ref="G10:G53" si="1">E10/D10*100</f>
        <v>67.764340843559239</v>
      </c>
    </row>
    <row r="11" spans="1:11" x14ac:dyDescent="0.25">
      <c r="A11" s="8" t="s">
        <v>8</v>
      </c>
      <c r="B11" s="1" t="s">
        <v>41</v>
      </c>
      <c r="C11" s="2">
        <v>8121</v>
      </c>
      <c r="D11" s="2">
        <v>31671</v>
      </c>
      <c r="E11" s="2">
        <v>31671</v>
      </c>
      <c r="F11" s="6">
        <f t="shared" si="0"/>
        <v>389.98891762098265</v>
      </c>
      <c r="G11" s="6">
        <f t="shared" si="1"/>
        <v>100</v>
      </c>
    </row>
    <row r="12" spans="1:11" ht="42.75" x14ac:dyDescent="0.25">
      <c r="A12" s="8" t="s">
        <v>9</v>
      </c>
      <c r="B12" s="1" t="s">
        <v>42</v>
      </c>
      <c r="C12" s="2">
        <v>1856936.02</v>
      </c>
      <c r="D12" s="2">
        <v>3167447.62</v>
      </c>
      <c r="E12" s="2">
        <v>2339902.09</v>
      </c>
      <c r="F12" s="6">
        <f t="shared" si="0"/>
        <v>126.00876200355033</v>
      </c>
      <c r="G12" s="6">
        <f t="shared" si="1"/>
        <v>73.873426516205484</v>
      </c>
    </row>
    <row r="13" spans="1:11" x14ac:dyDescent="0.25">
      <c r="A13" s="8" t="s">
        <v>10</v>
      </c>
      <c r="B13" s="1" t="s">
        <v>44</v>
      </c>
      <c r="C13" s="2">
        <v>0</v>
      </c>
      <c r="D13" s="2">
        <v>4964640.45</v>
      </c>
      <c r="E13" s="2">
        <v>0</v>
      </c>
      <c r="F13" s="6">
        <v>0</v>
      </c>
      <c r="G13" s="6">
        <f t="shared" si="1"/>
        <v>0</v>
      </c>
    </row>
    <row r="14" spans="1:11" x14ac:dyDescent="0.25">
      <c r="A14" s="8" t="s">
        <v>11</v>
      </c>
      <c r="B14" s="1" t="s">
        <v>43</v>
      </c>
      <c r="C14" s="2">
        <v>35566866.609999999</v>
      </c>
      <c r="D14" s="2">
        <v>63847162.289999999</v>
      </c>
      <c r="E14" s="2">
        <v>39476489.810000002</v>
      </c>
      <c r="F14" s="6">
        <f t="shared" si="0"/>
        <v>110.9923183362483</v>
      </c>
      <c r="G14" s="6">
        <f t="shared" si="1"/>
        <v>61.829670096681753</v>
      </c>
    </row>
    <row r="15" spans="1:11" ht="15.75" x14ac:dyDescent="0.25">
      <c r="A15" s="7" t="s">
        <v>81</v>
      </c>
      <c r="B15" s="4" t="s">
        <v>82</v>
      </c>
      <c r="C15" s="3">
        <f t="shared" ref="C15:E15" si="2">C16</f>
        <v>637706.52</v>
      </c>
      <c r="D15" s="3">
        <f>D16</f>
        <v>6851790.1399999997</v>
      </c>
      <c r="E15" s="3">
        <f t="shared" si="2"/>
        <v>6375667.8499999996</v>
      </c>
      <c r="F15" s="5">
        <f t="shared" si="0"/>
        <v>999.78087882808529</v>
      </c>
      <c r="G15" s="5">
        <f t="shared" si="1"/>
        <v>93.051125614305519</v>
      </c>
    </row>
    <row r="16" spans="1:11" x14ac:dyDescent="0.25">
      <c r="A16" s="8" t="s">
        <v>85</v>
      </c>
      <c r="B16" s="1" t="s">
        <v>86</v>
      </c>
      <c r="C16" s="2">
        <v>637706.52</v>
      </c>
      <c r="D16" s="2">
        <v>6851790.1399999997</v>
      </c>
      <c r="E16" s="2">
        <v>6375667.8499999996</v>
      </c>
      <c r="F16" s="6">
        <f t="shared" si="0"/>
        <v>999.78087882808529</v>
      </c>
      <c r="G16" s="6">
        <f t="shared" si="1"/>
        <v>93.051125614305519</v>
      </c>
    </row>
    <row r="17" spans="1:7" ht="30" x14ac:dyDescent="0.25">
      <c r="A17" s="7" t="s">
        <v>2</v>
      </c>
      <c r="B17" s="4" t="s">
        <v>45</v>
      </c>
      <c r="C17" s="3">
        <f t="shared" ref="C17" si="3">C18+C19</f>
        <v>18736091.010000002</v>
      </c>
      <c r="D17" s="3">
        <f>D18+D19</f>
        <v>31189250.600000001</v>
      </c>
      <c r="E17" s="3">
        <f t="shared" ref="E17" si="4">E18+E19</f>
        <v>22112541.170000002</v>
      </c>
      <c r="F17" s="5">
        <f t="shared" si="0"/>
        <v>118.02110247114987</v>
      </c>
      <c r="G17" s="5">
        <f t="shared" si="1"/>
        <v>70.897956009241213</v>
      </c>
    </row>
    <row r="18" spans="1:7" ht="42.75" x14ac:dyDescent="0.25">
      <c r="A18" s="8" t="s">
        <v>75</v>
      </c>
      <c r="B18" s="1" t="s">
        <v>76</v>
      </c>
      <c r="C18" s="2">
        <v>18502091.010000002</v>
      </c>
      <c r="D18" s="2">
        <v>30647070.600000001</v>
      </c>
      <c r="E18" s="2">
        <v>21573261.170000002</v>
      </c>
      <c r="F18" s="6">
        <f t="shared" si="0"/>
        <v>116.59904363425785</v>
      </c>
      <c r="G18" s="6">
        <f t="shared" si="1"/>
        <v>70.392571778132691</v>
      </c>
    </row>
    <row r="19" spans="1:7" ht="28.5" x14ac:dyDescent="0.25">
      <c r="A19" s="8" t="s">
        <v>87</v>
      </c>
      <c r="B19" s="1" t="s">
        <v>88</v>
      </c>
      <c r="C19" s="2">
        <v>234000</v>
      </c>
      <c r="D19" s="2">
        <v>542180</v>
      </c>
      <c r="E19" s="2">
        <v>539280</v>
      </c>
      <c r="F19" s="6">
        <f t="shared" si="0"/>
        <v>230.46153846153845</v>
      </c>
      <c r="G19" s="6">
        <f t="shared" si="1"/>
        <v>99.465122284112283</v>
      </c>
    </row>
    <row r="20" spans="1:7" ht="15.75" x14ac:dyDescent="0.25">
      <c r="A20" s="7" t="s">
        <v>3</v>
      </c>
      <c r="B20" s="4" t="s">
        <v>46</v>
      </c>
      <c r="C20" s="3">
        <f t="shared" ref="C20" si="5">C21+C22+C23+C24</f>
        <v>172424369.48999998</v>
      </c>
      <c r="D20" s="3">
        <f>D21+D22+D23+D24</f>
        <v>379511683.31</v>
      </c>
      <c r="E20" s="3">
        <f t="shared" ref="E20" si="6">E21+E22+E23+E24</f>
        <v>175176306.59999999</v>
      </c>
      <c r="F20" s="5">
        <f t="shared" si="0"/>
        <v>101.59602561873345</v>
      </c>
      <c r="G20" s="5">
        <f t="shared" si="1"/>
        <v>46.158343551418184</v>
      </c>
    </row>
    <row r="21" spans="1:7" x14ac:dyDescent="0.25">
      <c r="A21" s="8" t="s">
        <v>12</v>
      </c>
      <c r="B21" s="1" t="s">
        <v>47</v>
      </c>
      <c r="C21" s="2">
        <v>927238.79</v>
      </c>
      <c r="D21" s="2">
        <v>3483330.98</v>
      </c>
      <c r="E21" s="2">
        <v>2386827.8199999998</v>
      </c>
      <c r="F21" s="6">
        <f t="shared" si="0"/>
        <v>257.41242123833058</v>
      </c>
      <c r="G21" s="6">
        <f t="shared" si="1"/>
        <v>68.521419115906113</v>
      </c>
    </row>
    <row r="22" spans="1:7" x14ac:dyDescent="0.25">
      <c r="A22" s="8" t="s">
        <v>13</v>
      </c>
      <c r="B22" s="1" t="s">
        <v>48</v>
      </c>
      <c r="C22" s="2">
        <v>6943286.8799999999</v>
      </c>
      <c r="D22" s="2">
        <v>15336987.550000001</v>
      </c>
      <c r="E22" s="2">
        <v>15084375.35</v>
      </c>
      <c r="F22" s="6">
        <f t="shared" si="0"/>
        <v>217.25121848918909</v>
      </c>
      <c r="G22" s="6">
        <f t="shared" si="1"/>
        <v>98.352921659638426</v>
      </c>
    </row>
    <row r="23" spans="1:7" x14ac:dyDescent="0.25">
      <c r="A23" s="8" t="s">
        <v>14</v>
      </c>
      <c r="B23" s="1" t="s">
        <v>49</v>
      </c>
      <c r="C23" s="2">
        <v>157443443.03999999</v>
      </c>
      <c r="D23" s="2">
        <v>356530095.60000002</v>
      </c>
      <c r="E23" s="2">
        <v>157406790.43000001</v>
      </c>
      <c r="F23" s="6">
        <f t="shared" si="0"/>
        <v>99.976720141980962</v>
      </c>
      <c r="G23" s="6">
        <f t="shared" si="1"/>
        <v>44.149650302340419</v>
      </c>
    </row>
    <row r="24" spans="1:7" x14ac:dyDescent="0.25">
      <c r="A24" s="8" t="s">
        <v>15</v>
      </c>
      <c r="B24" s="1" t="s">
        <v>74</v>
      </c>
      <c r="C24" s="2">
        <v>7110400.7800000003</v>
      </c>
      <c r="D24" s="2">
        <v>4161269.18</v>
      </c>
      <c r="E24" s="2">
        <v>298313</v>
      </c>
      <c r="F24" s="6">
        <f t="shared" si="0"/>
        <v>4.1954456468767427</v>
      </c>
      <c r="G24" s="6">
        <f t="shared" si="1"/>
        <v>7.1687984385571513</v>
      </c>
    </row>
    <row r="25" spans="1:7" ht="15.75" x14ac:dyDescent="0.25">
      <c r="A25" s="7" t="s">
        <v>4</v>
      </c>
      <c r="B25" s="4" t="s">
        <v>73</v>
      </c>
      <c r="C25" s="3">
        <f t="shared" ref="C25" si="7">SUM(C26:C29)</f>
        <v>161304367.74000001</v>
      </c>
      <c r="D25" s="3">
        <f>SUM(D26:D29)</f>
        <v>518088342.82999998</v>
      </c>
      <c r="E25" s="3">
        <f t="shared" ref="E25" si="8">SUM(E26:E29)</f>
        <v>191267781.09</v>
      </c>
      <c r="F25" s="5">
        <f t="shared" si="0"/>
        <v>118.57569870537962</v>
      </c>
      <c r="G25" s="5">
        <f t="shared" si="1"/>
        <v>36.91798584874946</v>
      </c>
    </row>
    <row r="26" spans="1:7" x14ac:dyDescent="0.25">
      <c r="A26" s="8" t="s">
        <v>16</v>
      </c>
      <c r="B26" s="1" t="s">
        <v>50</v>
      </c>
      <c r="C26" s="2">
        <v>4145292.2</v>
      </c>
      <c r="D26" s="2">
        <v>3977307.26</v>
      </c>
      <c r="E26" s="2">
        <v>3059166.04</v>
      </c>
      <c r="F26" s="6">
        <f t="shared" si="0"/>
        <v>73.798562137549666</v>
      </c>
      <c r="G26" s="6">
        <f t="shared" si="1"/>
        <v>76.915506900012559</v>
      </c>
    </row>
    <row r="27" spans="1:7" x14ac:dyDescent="0.25">
      <c r="A27" s="8" t="s">
        <v>17</v>
      </c>
      <c r="B27" s="1" t="s">
        <v>51</v>
      </c>
      <c r="C27" s="2">
        <v>36999003.729999997</v>
      </c>
      <c r="D27" s="2">
        <v>183009060.38</v>
      </c>
      <c r="E27" s="2">
        <v>8575910.8399999999</v>
      </c>
      <c r="F27" s="6">
        <f t="shared" si="0"/>
        <v>23.178761521749767</v>
      </c>
      <c r="G27" s="6">
        <f t="shared" si="1"/>
        <v>4.6860580684874176</v>
      </c>
    </row>
    <row r="28" spans="1:7" x14ac:dyDescent="0.25">
      <c r="A28" s="8" t="s">
        <v>18</v>
      </c>
      <c r="B28" s="1" t="s">
        <v>52</v>
      </c>
      <c r="C28" s="2">
        <v>86973752.010000005</v>
      </c>
      <c r="D28" s="2">
        <v>261278313.69</v>
      </c>
      <c r="E28" s="2">
        <v>127134509.8</v>
      </c>
      <c r="F28" s="6">
        <f t="shared" si="0"/>
        <v>146.17572182626134</v>
      </c>
      <c r="G28" s="6">
        <f t="shared" si="1"/>
        <v>48.65865368024452</v>
      </c>
    </row>
    <row r="29" spans="1:7" ht="28.5" x14ac:dyDescent="0.25">
      <c r="A29" s="8" t="s">
        <v>19</v>
      </c>
      <c r="B29" s="1" t="s">
        <v>53</v>
      </c>
      <c r="C29" s="2">
        <v>33186319.800000001</v>
      </c>
      <c r="D29" s="2">
        <v>69823661.5</v>
      </c>
      <c r="E29" s="2">
        <v>52498194.409999996</v>
      </c>
      <c r="F29" s="6">
        <f t="shared" si="0"/>
        <v>158.19227539053605</v>
      </c>
      <c r="G29" s="6">
        <f t="shared" si="1"/>
        <v>75.18682532854568</v>
      </c>
    </row>
    <row r="30" spans="1:7" ht="15.75" x14ac:dyDescent="0.25">
      <c r="A30" s="7" t="s">
        <v>20</v>
      </c>
      <c r="B30" s="4" t="s">
        <v>54</v>
      </c>
      <c r="C30" s="3">
        <f t="shared" ref="C30" si="9">SUM(C31:C36)</f>
        <v>648147687.45000005</v>
      </c>
      <c r="D30" s="3">
        <f>SUM(D31:D36)</f>
        <v>1249661737.8500001</v>
      </c>
      <c r="E30" s="3">
        <f t="shared" ref="E30" si="10">SUM(E31:E36)</f>
        <v>842870205.5999999</v>
      </c>
      <c r="F30" s="5">
        <f t="shared" si="0"/>
        <v>130.04292415453867</v>
      </c>
      <c r="G30" s="5">
        <f t="shared" si="1"/>
        <v>67.44786849680851</v>
      </c>
    </row>
    <row r="31" spans="1:7" x14ac:dyDescent="0.25">
      <c r="A31" s="8" t="s">
        <v>21</v>
      </c>
      <c r="B31" s="1" t="s">
        <v>55</v>
      </c>
      <c r="C31" s="2">
        <v>272958380.23000002</v>
      </c>
      <c r="D31" s="2">
        <v>680609320.55999994</v>
      </c>
      <c r="E31" s="2">
        <v>404118650.07999998</v>
      </c>
      <c r="F31" s="6">
        <f t="shared" si="0"/>
        <v>148.0513804849962</v>
      </c>
      <c r="G31" s="6">
        <f t="shared" si="1"/>
        <v>59.376008801568339</v>
      </c>
    </row>
    <row r="32" spans="1:7" x14ac:dyDescent="0.25">
      <c r="A32" s="8" t="s">
        <v>22</v>
      </c>
      <c r="B32" s="1" t="s">
        <v>56</v>
      </c>
      <c r="C32" s="2">
        <v>300550612.74000001</v>
      </c>
      <c r="D32" s="2">
        <v>458156971.23000002</v>
      </c>
      <c r="E32" s="2">
        <v>357266354.27999997</v>
      </c>
      <c r="F32" s="6">
        <f t="shared" si="0"/>
        <v>118.87061251445976</v>
      </c>
      <c r="G32" s="6">
        <f t="shared" si="1"/>
        <v>77.979028305704475</v>
      </c>
    </row>
    <row r="33" spans="1:7" x14ac:dyDescent="0.25">
      <c r="A33" s="8" t="s">
        <v>23</v>
      </c>
      <c r="B33" s="1" t="s">
        <v>57</v>
      </c>
      <c r="C33" s="2">
        <v>44601213.670000002</v>
      </c>
      <c r="D33" s="2">
        <v>61138370.880000003</v>
      </c>
      <c r="E33" s="2">
        <v>44354132.200000003</v>
      </c>
      <c r="F33" s="6">
        <f t="shared" si="0"/>
        <v>99.446020747712979</v>
      </c>
      <c r="G33" s="6">
        <f t="shared" si="1"/>
        <v>72.547128033647738</v>
      </c>
    </row>
    <row r="34" spans="1:7" ht="28.5" x14ac:dyDescent="0.25">
      <c r="A34" s="8" t="s">
        <v>24</v>
      </c>
      <c r="B34" s="1" t="s">
        <v>58</v>
      </c>
      <c r="C34" s="2">
        <v>19680</v>
      </c>
      <c r="D34" s="2">
        <v>95000</v>
      </c>
      <c r="E34" s="2">
        <v>45000</v>
      </c>
      <c r="F34" s="6">
        <f t="shared" si="0"/>
        <v>228.65853658536585</v>
      </c>
      <c r="G34" s="6">
        <f t="shared" si="1"/>
        <v>47.368421052631575</v>
      </c>
    </row>
    <row r="35" spans="1:7" x14ac:dyDescent="0.25">
      <c r="A35" s="8" t="s">
        <v>25</v>
      </c>
      <c r="B35" s="1" t="s">
        <v>59</v>
      </c>
      <c r="C35" s="2">
        <v>1424752.37</v>
      </c>
      <c r="D35" s="2">
        <v>1399177.53</v>
      </c>
      <c r="E35" s="2">
        <v>1399177.53</v>
      </c>
      <c r="F35" s="6">
        <f t="shared" si="0"/>
        <v>98.204962452527795</v>
      </c>
      <c r="G35" s="6">
        <f t="shared" si="1"/>
        <v>100</v>
      </c>
    </row>
    <row r="36" spans="1:7" x14ac:dyDescent="0.25">
      <c r="A36" s="8" t="s">
        <v>26</v>
      </c>
      <c r="B36" s="1" t="s">
        <v>60</v>
      </c>
      <c r="C36" s="2">
        <v>28593048.440000001</v>
      </c>
      <c r="D36" s="2">
        <v>48262897.649999999</v>
      </c>
      <c r="E36" s="2">
        <v>35686891.509999998</v>
      </c>
      <c r="F36" s="6">
        <f t="shared" si="0"/>
        <v>124.8096773762539</v>
      </c>
      <c r="G36" s="6">
        <f t="shared" si="1"/>
        <v>73.942703914711998</v>
      </c>
    </row>
    <row r="37" spans="1:7" ht="15.75" x14ac:dyDescent="0.25">
      <c r="A37" s="7" t="s">
        <v>27</v>
      </c>
      <c r="B37" s="4" t="s">
        <v>61</v>
      </c>
      <c r="C37" s="3">
        <f t="shared" ref="C37" si="11">SUM(C38:C39)</f>
        <v>215860284.63</v>
      </c>
      <c r="D37" s="3">
        <f>SUM(D38:D39)</f>
        <v>550279117.60000002</v>
      </c>
      <c r="E37" s="3">
        <f t="shared" ref="E37" si="12">SUM(E38:E39)</f>
        <v>401395872.89999998</v>
      </c>
      <c r="F37" s="5">
        <f t="shared" si="0"/>
        <v>185.95170185568006</v>
      </c>
      <c r="G37" s="5">
        <f t="shared" si="1"/>
        <v>72.944049676218341</v>
      </c>
    </row>
    <row r="38" spans="1:7" x14ac:dyDescent="0.25">
      <c r="A38" s="8" t="s">
        <v>28</v>
      </c>
      <c r="B38" s="1" t="s">
        <v>62</v>
      </c>
      <c r="C38" s="2">
        <v>200677271.19</v>
      </c>
      <c r="D38" s="2">
        <v>523994717.50999999</v>
      </c>
      <c r="E38" s="2">
        <v>381519461.82999998</v>
      </c>
      <c r="F38" s="6">
        <f t="shared" si="0"/>
        <v>190.11593070187791</v>
      </c>
      <c r="G38" s="6">
        <f t="shared" si="1"/>
        <v>72.80979160304588</v>
      </c>
    </row>
    <row r="39" spans="1:7" x14ac:dyDescent="0.25">
      <c r="A39" s="8" t="s">
        <v>29</v>
      </c>
      <c r="B39" s="1" t="s">
        <v>63</v>
      </c>
      <c r="C39" s="2">
        <v>15183013.439999999</v>
      </c>
      <c r="D39" s="2">
        <v>26284400.09</v>
      </c>
      <c r="E39" s="2">
        <v>19876411.07</v>
      </c>
      <c r="F39" s="6">
        <f t="shared" si="0"/>
        <v>130.91216146614963</v>
      </c>
      <c r="G39" s="6">
        <f t="shared" si="1"/>
        <v>75.620562013747687</v>
      </c>
    </row>
    <row r="40" spans="1:7" ht="15.75" x14ac:dyDescent="0.25">
      <c r="A40" s="7" t="s">
        <v>101</v>
      </c>
      <c r="B40" s="4" t="s">
        <v>103</v>
      </c>
      <c r="C40" s="3">
        <f>C41</f>
        <v>0</v>
      </c>
      <c r="D40" s="3">
        <f t="shared" ref="D40:E40" si="13">D41</f>
        <v>2285057.91</v>
      </c>
      <c r="E40" s="3">
        <f t="shared" si="13"/>
        <v>0</v>
      </c>
      <c r="F40" s="5">
        <v>0</v>
      </c>
      <c r="G40" s="5">
        <f t="shared" si="1"/>
        <v>0</v>
      </c>
    </row>
    <row r="41" spans="1:7" x14ac:dyDescent="0.25">
      <c r="A41" s="8" t="s">
        <v>102</v>
      </c>
      <c r="B41" s="1" t="s">
        <v>104</v>
      </c>
      <c r="C41" s="2">
        <v>0</v>
      </c>
      <c r="D41" s="2">
        <v>2285057.91</v>
      </c>
      <c r="E41" s="2">
        <v>0</v>
      </c>
      <c r="F41" s="6">
        <v>0</v>
      </c>
      <c r="G41" s="6">
        <f t="shared" si="1"/>
        <v>0</v>
      </c>
    </row>
    <row r="42" spans="1:7" ht="15.75" x14ac:dyDescent="0.25">
      <c r="A42" s="7" t="s">
        <v>30</v>
      </c>
      <c r="B42" s="4" t="s">
        <v>64</v>
      </c>
      <c r="C42" s="3">
        <f t="shared" ref="C42" si="14">SUM(C43:C46)</f>
        <v>43438342.870000005</v>
      </c>
      <c r="D42" s="3">
        <f>SUM(D43:D46)</f>
        <v>97736692.350000009</v>
      </c>
      <c r="E42" s="3">
        <f t="shared" ref="E42" si="15">SUM(E43:E46)</f>
        <v>85803951.609999999</v>
      </c>
      <c r="F42" s="5">
        <f t="shared" si="0"/>
        <v>197.53044416724083</v>
      </c>
      <c r="G42" s="5">
        <f t="shared" si="1"/>
        <v>87.790930454994054</v>
      </c>
    </row>
    <row r="43" spans="1:7" x14ac:dyDescent="0.25">
      <c r="A43" s="8" t="s">
        <v>31</v>
      </c>
      <c r="B43" s="1" t="s">
        <v>65</v>
      </c>
      <c r="C43" s="2">
        <v>664341.63</v>
      </c>
      <c r="D43" s="2">
        <v>1970284.76</v>
      </c>
      <c r="E43" s="2">
        <v>1420199.55</v>
      </c>
      <c r="F43" s="6">
        <f t="shared" si="0"/>
        <v>213.77548626600444</v>
      </c>
      <c r="G43" s="6">
        <f t="shared" si="1"/>
        <v>72.080928545577336</v>
      </c>
    </row>
    <row r="44" spans="1:7" x14ac:dyDescent="0.25">
      <c r="A44" s="8" t="s">
        <v>83</v>
      </c>
      <c r="B44" s="1" t="s">
        <v>84</v>
      </c>
      <c r="C44" s="2">
        <v>1338000</v>
      </c>
      <c r="D44" s="2">
        <v>3149500</v>
      </c>
      <c r="E44" s="2">
        <v>3149500</v>
      </c>
      <c r="F44" s="6">
        <f t="shared" si="0"/>
        <v>235.38863976083709</v>
      </c>
      <c r="G44" s="6">
        <f t="shared" si="1"/>
        <v>100</v>
      </c>
    </row>
    <row r="45" spans="1:7" x14ac:dyDescent="0.25">
      <c r="A45" s="8" t="s">
        <v>32</v>
      </c>
      <c r="B45" s="1" t="s">
        <v>66</v>
      </c>
      <c r="C45" s="2">
        <v>37843093.579999998</v>
      </c>
      <c r="D45" s="2">
        <v>88856907.590000004</v>
      </c>
      <c r="E45" s="2">
        <v>78004918.730000004</v>
      </c>
      <c r="F45" s="6">
        <f t="shared" si="0"/>
        <v>206.1272252097948</v>
      </c>
      <c r="G45" s="6">
        <f t="shared" si="1"/>
        <v>87.787118464584864</v>
      </c>
    </row>
    <row r="46" spans="1:7" x14ac:dyDescent="0.25">
      <c r="A46" s="8" t="s">
        <v>33</v>
      </c>
      <c r="B46" s="1" t="s">
        <v>67</v>
      </c>
      <c r="C46" s="2">
        <v>3592907.66</v>
      </c>
      <c r="D46" s="2">
        <v>3760000</v>
      </c>
      <c r="E46" s="2">
        <v>3229333.33</v>
      </c>
      <c r="F46" s="6">
        <f t="shared" si="0"/>
        <v>89.880777230996244</v>
      </c>
      <c r="G46" s="6">
        <f t="shared" si="1"/>
        <v>85.886524734042553</v>
      </c>
    </row>
    <row r="47" spans="1:7" ht="15.75" x14ac:dyDescent="0.25">
      <c r="A47" s="7" t="s">
        <v>34</v>
      </c>
      <c r="B47" s="4" t="s">
        <v>68</v>
      </c>
      <c r="C47" s="3">
        <f t="shared" ref="C47" si="16">C48</f>
        <v>134191982.45</v>
      </c>
      <c r="D47" s="3">
        <f>D48+D49</f>
        <v>480771231.27999997</v>
      </c>
      <c r="E47" s="3">
        <f>E48+E49</f>
        <v>163696008.28999999</v>
      </c>
      <c r="F47" s="5">
        <f t="shared" si="0"/>
        <v>121.98642966690892</v>
      </c>
      <c r="G47" s="5">
        <f t="shared" si="1"/>
        <v>34.048628045854066</v>
      </c>
    </row>
    <row r="48" spans="1:7" x14ac:dyDescent="0.25">
      <c r="A48" s="8" t="s">
        <v>35</v>
      </c>
      <c r="B48" s="1" t="s">
        <v>69</v>
      </c>
      <c r="C48" s="2">
        <v>134191982.45</v>
      </c>
      <c r="D48" s="2">
        <v>475361703.51999998</v>
      </c>
      <c r="E48" s="2">
        <v>160146008.28999999</v>
      </c>
      <c r="F48" s="6">
        <f t="shared" si="0"/>
        <v>119.34096610404461</v>
      </c>
      <c r="G48" s="6">
        <f t="shared" si="1"/>
        <v>33.689295352178519</v>
      </c>
    </row>
    <row r="49" spans="1:7" x14ac:dyDescent="0.25">
      <c r="A49" s="8" t="s">
        <v>90</v>
      </c>
      <c r="B49" s="1" t="s">
        <v>91</v>
      </c>
      <c r="C49" s="2">
        <v>0</v>
      </c>
      <c r="D49" s="2">
        <v>5409527.7599999998</v>
      </c>
      <c r="E49" s="2">
        <v>3550000</v>
      </c>
      <c r="F49" s="6">
        <v>0</v>
      </c>
      <c r="G49" s="6">
        <f t="shared" si="1"/>
        <v>65.624952075299078</v>
      </c>
    </row>
    <row r="50" spans="1:7" ht="15.75" x14ac:dyDescent="0.25">
      <c r="A50" s="7" t="s">
        <v>36</v>
      </c>
      <c r="B50" s="4" t="s">
        <v>70</v>
      </c>
      <c r="C50" s="3">
        <f t="shared" ref="C50:E50" si="17">C51</f>
        <v>3727429.8</v>
      </c>
      <c r="D50" s="3">
        <f>D51</f>
        <v>3324750.11</v>
      </c>
      <c r="E50" s="3">
        <f t="shared" si="17"/>
        <v>2456104.2599999998</v>
      </c>
      <c r="F50" s="5">
        <f t="shared" si="0"/>
        <v>65.892703331394728</v>
      </c>
      <c r="G50" s="5">
        <f t="shared" si="1"/>
        <v>73.873349236463355</v>
      </c>
    </row>
    <row r="51" spans="1:7" x14ac:dyDescent="0.25">
      <c r="A51" s="8" t="s">
        <v>37</v>
      </c>
      <c r="B51" s="1" t="s">
        <v>71</v>
      </c>
      <c r="C51" s="2">
        <v>3727429.8</v>
      </c>
      <c r="D51" s="2">
        <v>3324750.11</v>
      </c>
      <c r="E51" s="2">
        <v>2456104.2599999998</v>
      </c>
      <c r="F51" s="6">
        <f t="shared" si="0"/>
        <v>65.892703331394728</v>
      </c>
      <c r="G51" s="6">
        <f t="shared" si="1"/>
        <v>73.873349236463355</v>
      </c>
    </row>
    <row r="52" spans="1:7" ht="30" x14ac:dyDescent="0.25">
      <c r="A52" s="7" t="s">
        <v>77</v>
      </c>
      <c r="B52" s="4" t="s">
        <v>78</v>
      </c>
      <c r="C52" s="3">
        <f t="shared" ref="C52:E52" si="18">C53</f>
        <v>76282.2</v>
      </c>
      <c r="D52" s="3">
        <f>D53</f>
        <v>92440</v>
      </c>
      <c r="E52" s="3">
        <f t="shared" si="18"/>
        <v>66524.570000000007</v>
      </c>
      <c r="F52" s="5">
        <f t="shared" si="0"/>
        <v>87.208509980047779</v>
      </c>
      <c r="G52" s="5">
        <f t="shared" si="1"/>
        <v>71.965134141064482</v>
      </c>
    </row>
    <row r="53" spans="1:7" ht="28.5" x14ac:dyDescent="0.25">
      <c r="A53" s="8" t="s">
        <v>79</v>
      </c>
      <c r="B53" s="1" t="s">
        <v>80</v>
      </c>
      <c r="C53" s="2">
        <v>76282.2</v>
      </c>
      <c r="D53" s="2">
        <v>92440</v>
      </c>
      <c r="E53" s="2">
        <v>66524.570000000007</v>
      </c>
      <c r="F53" s="6">
        <f t="shared" si="0"/>
        <v>87.208509980047779</v>
      </c>
      <c r="G53" s="6">
        <f t="shared" si="1"/>
        <v>71.965134141064482</v>
      </c>
    </row>
  </sheetData>
  <mergeCells count="8">
    <mergeCell ref="A1:G1"/>
    <mergeCell ref="A3:A4"/>
    <mergeCell ref="B3:B4"/>
    <mergeCell ref="D3:D4"/>
    <mergeCell ref="E3:E4"/>
    <mergeCell ref="G3:G4"/>
    <mergeCell ref="F3:F4"/>
    <mergeCell ref="C3:C4"/>
  </mergeCells>
  <pageMargins left="0.59055118110236227" right="0.59055118110236227" top="0.55118110236220474" bottom="0.35433070866141736" header="0.31496062992125984" footer="0.31496062992125984"/>
  <pageSetup paperSize="9" scale="78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01.04.2024</vt:lpstr>
      <vt:lpstr>Лист2</vt:lpstr>
      <vt:lpstr>Лист3</vt:lpstr>
      <vt:lpstr>'01.04.2024'!Область_печати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2024-10-03T06:18:43Z</dcterms:modified>
</cp:coreProperties>
</file>