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C6419100-F1FD-4F0C-91C6-121584F18854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1.11.2024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9" i="1" l="1"/>
  <c r="G19" i="1"/>
  <c r="F19" i="1"/>
  <c r="E19" i="1"/>
  <c r="D19" i="1"/>
  <c r="C19" i="1"/>
  <c r="H14" i="1"/>
  <c r="G14" i="1"/>
  <c r="E14" i="1"/>
  <c r="D14" i="1"/>
  <c r="C14" i="1"/>
  <c r="F52" i="1"/>
  <c r="F50" i="1"/>
  <c r="F48" i="1"/>
  <c r="F47" i="1"/>
  <c r="F45" i="1"/>
  <c r="F44" i="1"/>
  <c r="F43" i="1"/>
  <c r="F42" i="1"/>
  <c r="F40" i="1"/>
  <c r="F38" i="1"/>
  <c r="F37" i="1"/>
  <c r="F35" i="1"/>
  <c r="F34" i="1"/>
  <c r="F33" i="1"/>
  <c r="F32" i="1"/>
  <c r="F31" i="1"/>
  <c r="F30" i="1"/>
  <c r="F28" i="1"/>
  <c r="F27" i="1"/>
  <c r="F26" i="1"/>
  <c r="F25" i="1"/>
  <c r="F23" i="1"/>
  <c r="F22" i="1"/>
  <c r="F21" i="1"/>
  <c r="F20" i="1"/>
  <c r="F18" i="1"/>
  <c r="F17" i="1"/>
  <c r="F15" i="1"/>
  <c r="F14" i="1" s="1"/>
  <c r="F13" i="1"/>
  <c r="F12" i="1"/>
  <c r="F11" i="1"/>
  <c r="F10" i="1"/>
  <c r="F9" i="1"/>
  <c r="F8" i="1"/>
  <c r="F7" i="1"/>
  <c r="D46" i="1" l="1"/>
  <c r="H41" i="1"/>
  <c r="G41" i="1"/>
  <c r="E41" i="1"/>
  <c r="H6" i="1" l="1"/>
  <c r="G6" i="1"/>
  <c r="E6" i="1"/>
  <c r="H51" i="1" l="1"/>
  <c r="G51" i="1"/>
  <c r="E51" i="1"/>
  <c r="D51" i="1"/>
  <c r="C51" i="1"/>
  <c r="H49" i="1"/>
  <c r="G49" i="1"/>
  <c r="E49" i="1"/>
  <c r="D49" i="1"/>
  <c r="C49" i="1"/>
  <c r="H46" i="1"/>
  <c r="G46" i="1"/>
  <c r="E46" i="1"/>
  <c r="F46" i="1" s="1"/>
  <c r="C46" i="1"/>
  <c r="D41" i="1"/>
  <c r="F41" i="1" s="1"/>
  <c r="C41" i="1"/>
  <c r="H39" i="1"/>
  <c r="G39" i="1"/>
  <c r="E39" i="1"/>
  <c r="D39" i="1"/>
  <c r="C39" i="1"/>
  <c r="H36" i="1"/>
  <c r="G36" i="1"/>
  <c r="E36" i="1"/>
  <c r="D36" i="1"/>
  <c r="C36" i="1"/>
  <c r="H29" i="1"/>
  <c r="G29" i="1"/>
  <c r="E29" i="1"/>
  <c r="D29" i="1"/>
  <c r="C29" i="1"/>
  <c r="H24" i="1"/>
  <c r="G24" i="1"/>
  <c r="E24" i="1"/>
  <c r="D24" i="1"/>
  <c r="C24" i="1"/>
  <c r="H16" i="1"/>
  <c r="G16" i="1"/>
  <c r="E16" i="1"/>
  <c r="D16" i="1"/>
  <c r="C16" i="1"/>
  <c r="D6" i="1"/>
  <c r="F6" i="1" s="1"/>
  <c r="C6" i="1"/>
  <c r="F36" i="1" l="1"/>
  <c r="F16" i="1"/>
  <c r="F24" i="1"/>
  <c r="F49" i="1"/>
  <c r="F39" i="1"/>
  <c r="F29" i="1"/>
  <c r="F51" i="1"/>
  <c r="H53" i="1"/>
  <c r="G53" i="1"/>
  <c r="E53" i="1"/>
  <c r="D53" i="1"/>
  <c r="C53" i="1"/>
  <c r="F53" i="1" l="1"/>
</calcChain>
</file>

<file path=xl/sharedStrings.xml><?xml version="1.0" encoding="utf-8"?>
<sst xmlns="http://schemas.openxmlformats.org/spreadsheetml/2006/main" count="106" uniqueCount="106">
  <si>
    <t>0100</t>
  </si>
  <si>
    <t>0300</t>
  </si>
  <si>
    <t>0400</t>
  </si>
  <si>
    <t>0500</t>
  </si>
  <si>
    <t>0102</t>
  </si>
  <si>
    <t>0103</t>
  </si>
  <si>
    <t>0104</t>
  </si>
  <si>
    <t>0105</t>
  </si>
  <si>
    <t>0106</t>
  </si>
  <si>
    <t>0111</t>
  </si>
  <si>
    <t>0113</t>
  </si>
  <si>
    <t>0405</t>
  </si>
  <si>
    <t>0408</t>
  </si>
  <si>
    <t>0409</t>
  </si>
  <si>
    <t>0412</t>
  </si>
  <si>
    <t>0501</t>
  </si>
  <si>
    <t>0502</t>
  </si>
  <si>
    <t>0503</t>
  </si>
  <si>
    <t>0505</t>
  </si>
  <si>
    <t>0700</t>
  </si>
  <si>
    <t>0701</t>
  </si>
  <si>
    <t>0702</t>
  </si>
  <si>
    <t>0703</t>
  </si>
  <si>
    <t>0705</t>
  </si>
  <si>
    <t>0707</t>
  </si>
  <si>
    <t>0709</t>
  </si>
  <si>
    <t>0800</t>
  </si>
  <si>
    <t>0801</t>
  </si>
  <si>
    <t>0804</t>
  </si>
  <si>
    <t>1000</t>
  </si>
  <si>
    <t>1001</t>
  </si>
  <si>
    <t>1004</t>
  </si>
  <si>
    <t>1006</t>
  </si>
  <si>
    <t>1100</t>
  </si>
  <si>
    <t>1102</t>
  </si>
  <si>
    <t>1200</t>
  </si>
  <si>
    <t>1202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</si>
  <si>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</si>
  <si>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</si>
  <si>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</si>
  <si>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</si>
  <si>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</si>
  <si>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Другие общегосударственные вопросы</t>
  </si>
  <si>
    <t>Резервные фонды</t>
  </si>
  <si>
    <t>НАЦИОНАЛЬНАЯ БЕЗОПАСНОСТЬ И ПРАВООХРАНИТЕЛЬНАЯ ДЕЯТЕЛЬНОСТЬ</t>
  </si>
  <si>
    <t>НАЦИОНАЛЬНАЯ ЭКОНОМИКА</t>
  </si>
  <si>
    <t>Сельское хозяйство и рыболовство</t>
  </si>
  <si>
    <t>Транспорт</t>
  </si>
  <si>
    <t>Дорожное хозяйство (дорожные фонды)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</si>
  <si>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</si>
  <si>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</si>
  <si>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</si>
  <si>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</si>
  <si>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</si>
  <si>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</si>
  <si>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</si>
  <si>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</si>
  <si>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</si>
  <si>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</si>
  <si>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</si>
  <si>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</si>
  <si>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</si>
  <si>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</si>
  <si>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</si>
  <si>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</si>
  <si>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</si>
  <si>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</si>
  <si>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</si>
  <si>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</si>
  <si>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СРЕДСТВА МАССОВОЙ ИНФОРМАЦИИ</t>
  </si>
  <si>
    <t>Периодическая печать и издательства</t>
  </si>
  <si>
    <t>ОБЩЕГОСУДАРСТВЕННЫЕ ВОПРОСЫ</t>
  </si>
  <si>
    <t>ЖИЛИЩНО-КОММУНАЛЬНОЕ ХОЗЯЙСТВО</t>
  </si>
  <si>
    <t>Другие вопросы в области национальной экономики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</si>
  <si>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</si>
  <si>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</si>
  <si>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1300</t>
  </si>
  <si>
    <t>ОБСЛУЖИВАНИЕ ГОСУДАРСТВЕННОГО (МУНИЦИПАЛЬНОГО) ДОЛГА</t>
  </si>
  <si>
    <t>1301</t>
  </si>
  <si>
    <t>0200</t>
  </si>
  <si>
    <t>НАЦИОНАЛЬНАЯ ОБОРОНА</t>
  </si>
  <si>
    <t>1003</t>
  </si>
  <si>
    <t>Социальное обеспечение населения</t>
  </si>
  <si>
    <t>0203</t>
  </si>
  <si>
    <t>Мобилизационная и вневойсковая подготовка</t>
  </si>
  <si>
    <t>0314</t>
  </si>
  <si>
    <t>Другие вопросы в области национальной безопасности и правоохранительной деятельности</t>
  </si>
  <si>
    <t>1103</t>
  </si>
  <si>
    <t>0900</t>
  </si>
  <si>
    <t>0907</t>
  </si>
  <si>
    <t>ЗДРАВООХРАНЕНИЕ</t>
  </si>
  <si>
    <t xml:space="preserve"> рублей</t>
  </si>
  <si>
    <t>Код</t>
  </si>
  <si>
    <t>Санитарно-эпидемиологическое благополучие</t>
  </si>
  <si>
    <t>Спорт высших достижение</t>
  </si>
  <si>
    <t>Обслуживание государственного (муниципального) долга</t>
  </si>
  <si>
    <t>ВСЕГО РАСХОДОВ</t>
  </si>
  <si>
    <t>Наименование показателя</t>
  </si>
  <si>
    <r>
      <t xml:space="preserve">Отчет за отчетный финансовый год </t>
    </r>
    <r>
      <rPr>
        <b/>
        <sz val="10"/>
        <rFont val="Arial"/>
        <family val="2"/>
        <charset val="204"/>
      </rPr>
      <t>(2023 год)</t>
    </r>
  </si>
  <si>
    <r>
      <t xml:space="preserve">План на                                              очередной год                                    </t>
    </r>
    <r>
      <rPr>
        <b/>
        <sz val="10"/>
        <rFont val="Arial"/>
        <family val="2"/>
        <charset val="204"/>
      </rPr>
      <t>(2025 год)</t>
    </r>
  </si>
  <si>
    <r>
      <t xml:space="preserve">План на первый год планового периода     </t>
    </r>
    <r>
      <rPr>
        <b/>
        <sz val="10"/>
        <rFont val="Arial"/>
        <family val="2"/>
        <charset val="204"/>
      </rPr>
      <t xml:space="preserve">                          (2026 год)</t>
    </r>
  </si>
  <si>
    <r>
      <t xml:space="preserve">План на второй год планового периода                         </t>
    </r>
    <r>
      <rPr>
        <b/>
        <sz val="10"/>
        <rFont val="Arial"/>
        <family val="2"/>
        <charset val="204"/>
      </rPr>
      <t xml:space="preserve">   (2027 год)</t>
    </r>
  </si>
  <si>
    <r>
      <t xml:space="preserve">ожидаемое исполнение за текущий финансовый год        </t>
    </r>
    <r>
      <rPr>
        <b/>
        <sz val="10"/>
        <rFont val="Arial"/>
        <family val="2"/>
        <charset val="204"/>
      </rPr>
      <t xml:space="preserve"> (по состоянию на 01.11.2024)</t>
    </r>
  </si>
  <si>
    <t>сравнительные показатели                 2025 года сожиданмым исполнением            на 2024 год (%)</t>
  </si>
  <si>
    <t>Расходы бюджета городского округа Большой Камень по разделам и подразделам классификации расходов                                                                                                                на 2025 год и на плановый период 2026 и 2027 годов</t>
  </si>
  <si>
    <t>=E5/D5*100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</si>
</sst>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sz val="8"/>
      <color rgb="FF000000"/>
      <name val="Cambria"/>
      <family val="1"/>
      <charset val="204"/>
    </font>
    <font>
      <sz val="10"/>
      <color rgb="FF000000"/>
      <name val="Arial Cyr"/>
    </font>
    <font>
      <b/>
      <sz val="10"/>
      <color rgb="FF000000"/>
      <name val="Arial CYR"/>
    </font>
    <font>
      <sz val="11"/>
      <color theme="1"/>
      <name val="Arial"/>
      <family val="2"/>
      <charset val="204"/>
    </font>
    <font>
      <sz val="14"/>
      <color rgb="FFFF0000"/>
      <name val="Arial"/>
      <family val="2"/>
      <charset val="204"/>
    </font>
    <font>
      <sz val="11"/>
      <color rgb="FFFF0000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vertical="center"/>
    </xf>
    <xf numFmtId="1" fontId="2" fillId="0" borderId="1">
      <alignment horizontal="center" vertical="top" shrinkToFit="1"/>
    </xf>
    <xf numFmtId="4" fontId="3" fillId="2" borderId="1">
      <alignment horizontal="right" vertical="top" shrinkToFit="1"/>
    </xf>
    <xf numFmtId="0" fontId="3" fillId="0" borderId="1">
      <alignment vertical="top" wrapText="1"/>
    </xf>
  </cellStyleXfs>
  <cellXfs count="31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9" fillId="0" borderId="2" xfId="0" applyFont="1" applyBorder="1" applyAlignment="1">
      <alignment horizontal="center" vertical="center" wrapText="1"/>
    </xf>
    <xf numFmtId="0" fontId="11" fillId="0" borderId="0" xfId="0" applyFont="1"/>
    <xf numFmtId="0" fontId="8" fillId="0" borderId="0" xfId="0" applyFont="1"/>
    <xf numFmtId="0" fontId="9" fillId="0" borderId="3" xfId="0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wrapText="1"/>
    </xf>
    <xf numFmtId="4" fontId="10" fillId="0" borderId="5" xfId="0" applyNumberFormat="1" applyFont="1" applyBorder="1" applyAlignment="1">
      <alignment horizontal="right" vertical="center"/>
    </xf>
    <xf numFmtId="49" fontId="9" fillId="0" borderId="4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4" fontId="9" fillId="0" borderId="5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horizontal="right" vertical="center"/>
    </xf>
    <xf numFmtId="4" fontId="9" fillId="0" borderId="5" xfId="0" applyNumberFormat="1" applyFont="1" applyBorder="1" applyAlignment="1">
      <alignment horizontal="right"/>
    </xf>
    <xf numFmtId="49" fontId="10" fillId="0" borderId="4" xfId="0" applyNumberFormat="1" applyFont="1" applyBorder="1" applyAlignment="1">
      <alignment horizontal="center"/>
    </xf>
    <xf numFmtId="49" fontId="9" fillId="0" borderId="4" xfId="0" applyNumberFormat="1" applyFont="1" applyBorder="1" applyAlignment="1">
      <alignment horizontal="center"/>
    </xf>
    <xf numFmtId="4" fontId="10" fillId="0" borderId="5" xfId="0" applyNumberFormat="1" applyFont="1" applyBorder="1" applyAlignment="1">
      <alignment horizontal="right"/>
    </xf>
    <xf numFmtId="0" fontId="9" fillId="0" borderId="4" xfId="0" applyFont="1" applyBorder="1"/>
    <xf numFmtId="0" fontId="9" fillId="0" borderId="0" xfId="0" applyFont="1" applyAlignment="1">
      <alignment horizontal="right"/>
    </xf>
    <xf numFmtId="4" fontId="9" fillId="0" borderId="2" xfId="0" applyNumberFormat="1" applyFont="1" applyBorder="1" applyAlignment="1">
      <alignment horizontal="right"/>
    </xf>
    <xf numFmtId="4" fontId="10" fillId="0" borderId="2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2" fontId="12" fillId="0" borderId="2" xfId="0" applyNumberFormat="1" applyFont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/>
  </cellXfs>
  <cellStyles count="5">
    <cellStyle name="xl24" xfId="1" xr:uid="{00000000-0005-0000-0000-000000000000}"/>
    <cellStyle name="xl25" xfId="2" xr:uid="{00000000-0005-0000-0000-000001000000}"/>
    <cellStyle name="xl37" xfId="4" xr:uid="{ECD73BAE-4660-4BC8-908D-2D93C448A27B}"/>
    <cellStyle name="xl38" xfId="3" xr:uid="{00000000-0005-0000-0000-000002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3"/>
  <sheetViews>
    <sheetView tabSelected="1" workbookViewId="0">
      <selection activeCell="M11" sqref="M11"/>
    </sheetView>
  </sheetViews>
  <sheetFormatPr defaultRowHeight="14.25" x14ac:dyDescent="0.2"/>
  <cols>
    <col min="1" max="1" width="9.85546875" style="3" customWidth="1"/>
    <col min="2" max="2" width="61" style="3" customWidth="1"/>
    <col min="3" max="3" width="15.140625" style="3" customWidth="1"/>
    <col min="4" max="4" width="17.85546875" style="3" customWidth="1"/>
    <col min="5" max="5" width="17.140625" style="3" customWidth="1"/>
    <col min="6" max="6" width="19.28515625" style="3" customWidth="1"/>
    <col min="7" max="7" width="17.85546875" style="3" customWidth="1"/>
    <col min="8" max="8" width="17.7109375" style="3" customWidth="1"/>
    <col min="9" max="9" width="9.140625" style="1"/>
    <col min="10" max="12" width="9.140625" style="3"/>
    <col min="13" max="13" width="8.140625" style="3" customWidth="1"/>
    <col min="14" max="16384" width="9.140625" style="3"/>
  </cols>
  <sheetData>
    <row r="1" spans="1:9" s="1" customFormat="1" ht="34.5" customHeight="1" x14ac:dyDescent="0.2">
      <c r="A1" s="24" t="s">
        <v>104</v>
      </c>
      <c r="B1" s="24"/>
      <c r="C1" s="24"/>
      <c r="D1" s="24"/>
      <c r="E1" s="24"/>
      <c r="F1" s="24"/>
      <c r="G1" s="24"/>
      <c r="H1" s="24"/>
    </row>
    <row r="2" spans="1:9" ht="7.5" customHeight="1" x14ac:dyDescent="0.2"/>
    <row r="3" spans="1:9" ht="18" x14ac:dyDescent="0.25">
      <c r="A3" s="2"/>
      <c r="B3" s="2"/>
      <c r="C3" s="2"/>
      <c r="D3" s="2"/>
      <c r="E3" s="2"/>
      <c r="F3" s="2"/>
      <c r="G3" s="2"/>
      <c r="H3" s="21" t="s">
        <v>91</v>
      </c>
    </row>
    <row r="4" spans="1:9" s="6" customFormat="1" ht="76.5" x14ac:dyDescent="0.2">
      <c r="A4" s="4" t="s">
        <v>92</v>
      </c>
      <c r="B4" s="7" t="s">
        <v>97</v>
      </c>
      <c r="C4" s="4" t="s">
        <v>98</v>
      </c>
      <c r="D4" s="4" t="s">
        <v>102</v>
      </c>
      <c r="E4" s="4" t="s">
        <v>99</v>
      </c>
      <c r="F4" s="4" t="s">
        <v>103</v>
      </c>
      <c r="G4" s="4" t="s">
        <v>100</v>
      </c>
      <c r="H4" s="4" t="s">
        <v>101</v>
      </c>
      <c r="I4" s="5"/>
    </row>
    <row r="5" spans="1:9" s="30" customFormat="1" ht="12" x14ac:dyDescent="0.2">
      <c r="A5" s="25">
        <v>1</v>
      </c>
      <c r="B5" s="26">
        <v>2</v>
      </c>
      <c r="C5" s="27">
        <v>3</v>
      </c>
      <c r="D5" s="27">
        <v>4</v>
      </c>
      <c r="E5" s="27">
        <v>5</v>
      </c>
      <c r="F5" s="28" t="s">
        <v>105</v>
      </c>
      <c r="G5" s="27">
        <v>7</v>
      </c>
      <c r="H5" s="27">
        <v>8</v>
      </c>
      <c r="I5" s="29"/>
    </row>
    <row r="6" spans="1:9" x14ac:dyDescent="0.2">
      <c r="A6" s="8" t="s">
        <v>0</v>
      </c>
      <c r="B6" s="9" t="s">
        <v>71</v>
      </c>
      <c r="C6" s="10">
        <f>SUM(C7:C13)</f>
        <v>176645758.75</v>
      </c>
      <c r="D6" s="10">
        <f>SUM(D7:D13)</f>
        <v>219602832.06999999</v>
      </c>
      <c r="E6" s="10">
        <f>SUM(E7:E13)</f>
        <v>192042080.72999999</v>
      </c>
      <c r="F6" s="23">
        <f>E6/D6*100</f>
        <v>87.449728639558344</v>
      </c>
      <c r="G6" s="10">
        <f>SUM(G7:G13)</f>
        <v>155215399.96000001</v>
      </c>
      <c r="H6" s="10">
        <f>SUM(H7:H13)</f>
        <v>170245328.53999999</v>
      </c>
    </row>
    <row r="7" spans="1:9" ht="25.5" x14ac:dyDescent="0.2">
      <c r="A7" s="11" t="s">
        <v>4</v>
      </c>
      <c r="B7" s="12" t="s">
        <v>37</v>
      </c>
      <c r="C7" s="13">
        <v>1026469.75</v>
      </c>
      <c r="D7" s="15">
        <v>3160684.42</v>
      </c>
      <c r="E7" s="15">
        <v>3873619.26</v>
      </c>
      <c r="F7" s="15">
        <f>E7/D7*100</f>
        <v>122.55634366685682</v>
      </c>
      <c r="G7" s="15">
        <v>2948509.2</v>
      </c>
      <c r="H7" s="15">
        <v>2948509.2</v>
      </c>
    </row>
    <row r="8" spans="1:9" ht="38.25" x14ac:dyDescent="0.2">
      <c r="A8" s="11" t="s">
        <v>5</v>
      </c>
      <c r="B8" s="12" t="s">
        <v>38</v>
      </c>
      <c r="C8" s="13">
        <v>12269497.84</v>
      </c>
      <c r="D8" s="15">
        <v>13877865.59</v>
      </c>
      <c r="E8" s="15">
        <v>13935427.949999999</v>
      </c>
      <c r="F8" s="15">
        <f t="shared" ref="F8:F53" si="0">E8/D8*100</f>
        <v>100.41477819212687</v>
      </c>
      <c r="G8" s="15">
        <v>10951816.51</v>
      </c>
      <c r="H8" s="15">
        <v>14131710.800000001</v>
      </c>
    </row>
    <row r="9" spans="1:9" ht="38.25" x14ac:dyDescent="0.2">
      <c r="A9" s="11" t="s">
        <v>6</v>
      </c>
      <c r="B9" s="12" t="s">
        <v>39</v>
      </c>
      <c r="C9" s="13">
        <v>104186341.70999999</v>
      </c>
      <c r="D9" s="15">
        <v>130853360.7</v>
      </c>
      <c r="E9" s="15">
        <v>112346314.42</v>
      </c>
      <c r="F9" s="15">
        <f t="shared" si="0"/>
        <v>85.856651918608307</v>
      </c>
      <c r="G9" s="15">
        <v>107913603.41</v>
      </c>
      <c r="H9" s="15">
        <v>107715206.03</v>
      </c>
    </row>
    <row r="10" spans="1:9" x14ac:dyDescent="0.2">
      <c r="A10" s="11" t="s">
        <v>7</v>
      </c>
      <c r="B10" s="12" t="s">
        <v>40</v>
      </c>
      <c r="C10" s="13">
        <v>8121</v>
      </c>
      <c r="D10" s="15">
        <v>31671</v>
      </c>
      <c r="E10" s="15">
        <v>32849</v>
      </c>
      <c r="F10" s="15">
        <f t="shared" si="0"/>
        <v>103.71949101701871</v>
      </c>
      <c r="G10" s="15">
        <v>406334</v>
      </c>
      <c r="H10" s="15">
        <v>406334</v>
      </c>
    </row>
    <row r="11" spans="1:9" ht="25.5" x14ac:dyDescent="0.2">
      <c r="A11" s="11" t="s">
        <v>8</v>
      </c>
      <c r="B11" s="12" t="s">
        <v>41</v>
      </c>
      <c r="C11" s="13">
        <v>2521927.1</v>
      </c>
      <c r="D11" s="15">
        <v>3167447.62</v>
      </c>
      <c r="E11" s="15">
        <v>3171059.26</v>
      </c>
      <c r="F11" s="15">
        <f t="shared" si="0"/>
        <v>100.11402366931644</v>
      </c>
      <c r="G11" s="15">
        <v>2265972.87</v>
      </c>
      <c r="H11" s="15">
        <v>2825942.41</v>
      </c>
    </row>
    <row r="12" spans="1:9" x14ac:dyDescent="0.2">
      <c r="A12" s="11" t="s">
        <v>9</v>
      </c>
      <c r="B12" s="12" t="s">
        <v>43</v>
      </c>
      <c r="C12" s="13">
        <v>0</v>
      </c>
      <c r="D12" s="15">
        <v>4664640.45</v>
      </c>
      <c r="E12" s="15">
        <v>15478143.109999999</v>
      </c>
      <c r="F12" s="15">
        <f t="shared" si="0"/>
        <v>331.81856728100018</v>
      </c>
      <c r="G12" s="15">
        <v>0</v>
      </c>
      <c r="H12" s="15">
        <v>11290802.130000001</v>
      </c>
    </row>
    <row r="13" spans="1:9" x14ac:dyDescent="0.2">
      <c r="A13" s="11" t="s">
        <v>10</v>
      </c>
      <c r="B13" s="12" t="s">
        <v>42</v>
      </c>
      <c r="C13" s="13">
        <v>56633401.350000001</v>
      </c>
      <c r="D13" s="15">
        <v>63847162.289999999</v>
      </c>
      <c r="E13" s="15">
        <v>43204667.729999997</v>
      </c>
      <c r="F13" s="15">
        <f t="shared" si="0"/>
        <v>67.668892681181674</v>
      </c>
      <c r="G13" s="15">
        <v>30729163.969999999</v>
      </c>
      <c r="H13" s="15">
        <v>30926823.969999999</v>
      </c>
    </row>
    <row r="14" spans="1:9" x14ac:dyDescent="0.2">
      <c r="A14" s="8" t="s">
        <v>79</v>
      </c>
      <c r="B14" s="14" t="s">
        <v>80</v>
      </c>
      <c r="C14" s="10">
        <f>C15</f>
        <v>2742422.52</v>
      </c>
      <c r="D14" s="10">
        <f t="shared" ref="D14:H14" si="1">D15</f>
        <v>6851790.1399999997</v>
      </c>
      <c r="E14" s="10">
        <f t="shared" si="1"/>
        <v>0</v>
      </c>
      <c r="F14" s="10">
        <f t="shared" si="1"/>
        <v>0</v>
      </c>
      <c r="G14" s="10">
        <f t="shared" si="1"/>
        <v>0</v>
      </c>
      <c r="H14" s="10">
        <f t="shared" si="1"/>
        <v>0</v>
      </c>
    </row>
    <row r="15" spans="1:9" x14ac:dyDescent="0.2">
      <c r="A15" s="11" t="s">
        <v>83</v>
      </c>
      <c r="B15" s="12" t="s">
        <v>84</v>
      </c>
      <c r="C15" s="13">
        <v>2742422.52</v>
      </c>
      <c r="D15" s="13">
        <v>6851790.1399999997</v>
      </c>
      <c r="E15" s="13">
        <v>0</v>
      </c>
      <c r="F15" s="15">
        <f t="shared" si="0"/>
        <v>0</v>
      </c>
      <c r="G15" s="13">
        <v>0</v>
      </c>
      <c r="H15" s="13">
        <v>0</v>
      </c>
    </row>
    <row r="16" spans="1:9" ht="25.5" x14ac:dyDescent="0.2">
      <c r="A16" s="8" t="s">
        <v>1</v>
      </c>
      <c r="B16" s="14" t="s">
        <v>44</v>
      </c>
      <c r="C16" s="10">
        <f>C17+C18</f>
        <v>27903704.57</v>
      </c>
      <c r="D16" s="10">
        <f t="shared" ref="D16:H16" si="2">D17+D18</f>
        <v>31189250.600000001</v>
      </c>
      <c r="E16" s="10">
        <f t="shared" si="2"/>
        <v>26654944.559999999</v>
      </c>
      <c r="F16" s="23">
        <f t="shared" si="0"/>
        <v>85.461958999425264</v>
      </c>
      <c r="G16" s="10">
        <f t="shared" si="2"/>
        <v>14780995.4</v>
      </c>
      <c r="H16" s="10">
        <f t="shared" si="2"/>
        <v>14780995.4</v>
      </c>
    </row>
    <row r="17" spans="1:8" ht="25.5" x14ac:dyDescent="0.2">
      <c r="A17" s="11" t="s">
        <v>74</v>
      </c>
      <c r="B17" s="12" t="s">
        <v>75</v>
      </c>
      <c r="C17" s="13">
        <v>27222517.57</v>
      </c>
      <c r="D17" s="15">
        <v>30647070.600000001</v>
      </c>
      <c r="E17" s="15">
        <v>26444944.559999999</v>
      </c>
      <c r="F17" s="15">
        <f t="shared" si="0"/>
        <v>86.288653506740047</v>
      </c>
      <c r="G17" s="15">
        <v>14780995.4</v>
      </c>
      <c r="H17" s="15">
        <v>14780995.4</v>
      </c>
    </row>
    <row r="18" spans="1:8" ht="25.5" x14ac:dyDescent="0.2">
      <c r="A18" s="11" t="s">
        <v>85</v>
      </c>
      <c r="B18" s="12" t="s">
        <v>86</v>
      </c>
      <c r="C18" s="13">
        <v>681187</v>
      </c>
      <c r="D18" s="15">
        <v>542180</v>
      </c>
      <c r="E18" s="15">
        <v>210000</v>
      </c>
      <c r="F18" s="15">
        <f t="shared" si="0"/>
        <v>38.732524253937804</v>
      </c>
      <c r="G18" s="15">
        <v>0</v>
      </c>
      <c r="H18" s="15">
        <v>0</v>
      </c>
    </row>
    <row r="19" spans="1:8" x14ac:dyDescent="0.2">
      <c r="A19" s="8" t="s">
        <v>2</v>
      </c>
      <c r="B19" s="14" t="s">
        <v>45</v>
      </c>
      <c r="C19" s="10">
        <f>C20+C21+C22+C23</f>
        <v>295502762.04999995</v>
      </c>
      <c r="D19" s="10">
        <f t="shared" ref="D19:H19" si="3">D20+D21+D22+D23</f>
        <v>379511683.31</v>
      </c>
      <c r="E19" s="10">
        <f t="shared" si="3"/>
        <v>223763650.21000001</v>
      </c>
      <c r="F19" s="10">
        <f t="shared" si="3"/>
        <v>186.90970557271834</v>
      </c>
      <c r="G19" s="10">
        <f t="shared" si="3"/>
        <v>66338365.689999998</v>
      </c>
      <c r="H19" s="10">
        <f t="shared" si="3"/>
        <v>70038015.060000002</v>
      </c>
    </row>
    <row r="20" spans="1:8" x14ac:dyDescent="0.2">
      <c r="A20" s="11" t="s">
        <v>11</v>
      </c>
      <c r="B20" s="12" t="s">
        <v>46</v>
      </c>
      <c r="C20" s="13">
        <v>1920006.15</v>
      </c>
      <c r="D20" s="15">
        <v>3483330.98</v>
      </c>
      <c r="E20" s="15">
        <v>3363330.98</v>
      </c>
      <c r="F20" s="15">
        <f t="shared" si="0"/>
        <v>96.555021596024162</v>
      </c>
      <c r="G20" s="15">
        <v>3363330.98</v>
      </c>
      <c r="H20" s="15">
        <v>3363330.98</v>
      </c>
    </row>
    <row r="21" spans="1:8" x14ac:dyDescent="0.2">
      <c r="A21" s="11" t="s">
        <v>12</v>
      </c>
      <c r="B21" s="12" t="s">
        <v>47</v>
      </c>
      <c r="C21" s="13">
        <v>18584174.710000001</v>
      </c>
      <c r="D21" s="15">
        <v>15336987.550000001</v>
      </c>
      <c r="E21" s="15">
        <v>2670191.86</v>
      </c>
      <c r="F21" s="15">
        <f t="shared" si="0"/>
        <v>17.410145579729573</v>
      </c>
      <c r="G21" s="15">
        <v>0</v>
      </c>
      <c r="H21" s="15">
        <v>0</v>
      </c>
    </row>
    <row r="22" spans="1:8" x14ac:dyDescent="0.2">
      <c r="A22" s="11" t="s">
        <v>13</v>
      </c>
      <c r="B22" s="12" t="s">
        <v>48</v>
      </c>
      <c r="C22" s="13">
        <v>265200680.41</v>
      </c>
      <c r="D22" s="15">
        <v>356530095.60000002</v>
      </c>
      <c r="E22" s="15">
        <v>217230127.37</v>
      </c>
      <c r="F22" s="15">
        <f t="shared" si="0"/>
        <v>60.928973472611382</v>
      </c>
      <c r="G22" s="15">
        <v>62975034.710000001</v>
      </c>
      <c r="H22" s="15">
        <v>66674684.079999998</v>
      </c>
    </row>
    <row r="23" spans="1:8" x14ac:dyDescent="0.2">
      <c r="A23" s="11" t="s">
        <v>14</v>
      </c>
      <c r="B23" s="12" t="s">
        <v>73</v>
      </c>
      <c r="C23" s="15">
        <v>9797900.7799999993</v>
      </c>
      <c r="D23" s="15">
        <v>4161269.18</v>
      </c>
      <c r="E23" s="15">
        <v>500000</v>
      </c>
      <c r="F23" s="15">
        <f t="shared" si="0"/>
        <v>12.0155649243532</v>
      </c>
      <c r="G23" s="15">
        <v>0</v>
      </c>
      <c r="H23" s="15">
        <v>0</v>
      </c>
    </row>
    <row r="24" spans="1:8" x14ac:dyDescent="0.2">
      <c r="A24" s="8" t="s">
        <v>3</v>
      </c>
      <c r="B24" s="14" t="s">
        <v>72</v>
      </c>
      <c r="C24" s="10">
        <f>C25+C26+C27+C28</f>
        <v>233560989.62</v>
      </c>
      <c r="D24" s="10">
        <f t="shared" ref="D24:H24" si="4">D25+D26+D27+D28</f>
        <v>513513710.71000004</v>
      </c>
      <c r="E24" s="10">
        <f t="shared" si="4"/>
        <v>104862908.61000001</v>
      </c>
      <c r="F24" s="23">
        <f t="shared" si="0"/>
        <v>20.420663834859109</v>
      </c>
      <c r="G24" s="10">
        <f t="shared" si="4"/>
        <v>70104330.469999999</v>
      </c>
      <c r="H24" s="10">
        <f t="shared" si="4"/>
        <v>41924063.019999996</v>
      </c>
    </row>
    <row r="25" spans="1:8" x14ac:dyDescent="0.2">
      <c r="A25" s="11" t="s">
        <v>15</v>
      </c>
      <c r="B25" s="12" t="s">
        <v>49</v>
      </c>
      <c r="C25" s="13">
        <v>5702224.21</v>
      </c>
      <c r="D25" s="15">
        <v>3977307.26</v>
      </c>
      <c r="E25" s="15">
        <v>2768568.53</v>
      </c>
      <c r="F25" s="15">
        <f t="shared" si="0"/>
        <v>69.609118657832838</v>
      </c>
      <c r="G25" s="15">
        <v>0</v>
      </c>
      <c r="H25" s="15">
        <v>0</v>
      </c>
    </row>
    <row r="26" spans="1:8" x14ac:dyDescent="0.2">
      <c r="A26" s="11" t="s">
        <v>16</v>
      </c>
      <c r="B26" s="12" t="s">
        <v>50</v>
      </c>
      <c r="C26" s="13">
        <v>59733887.539999999</v>
      </c>
      <c r="D26" s="15">
        <v>178343187.28999999</v>
      </c>
      <c r="E26" s="15">
        <v>44112646.030000001</v>
      </c>
      <c r="F26" s="15">
        <f t="shared" si="0"/>
        <v>24.73469645816601</v>
      </c>
      <c r="G26" s="15">
        <v>1061150</v>
      </c>
      <c r="H26" s="15">
        <v>1061150</v>
      </c>
    </row>
    <row r="27" spans="1:8" x14ac:dyDescent="0.2">
      <c r="A27" s="11" t="s">
        <v>17</v>
      </c>
      <c r="B27" s="12" t="s">
        <v>51</v>
      </c>
      <c r="C27" s="13">
        <v>118830720.3</v>
      </c>
      <c r="D27" s="15">
        <v>261278313.69</v>
      </c>
      <c r="E27" s="15">
        <v>15892198.949999999</v>
      </c>
      <c r="F27" s="15">
        <f t="shared" si="0"/>
        <v>6.0824791485969572</v>
      </c>
      <c r="G27" s="15">
        <v>39818953.100000001</v>
      </c>
      <c r="H27" s="15">
        <v>10489156.43</v>
      </c>
    </row>
    <row r="28" spans="1:8" x14ac:dyDescent="0.2">
      <c r="A28" s="11" t="s">
        <v>18</v>
      </c>
      <c r="B28" s="12" t="s">
        <v>52</v>
      </c>
      <c r="C28" s="13">
        <v>49294157.57</v>
      </c>
      <c r="D28" s="15">
        <v>69914902.469999999</v>
      </c>
      <c r="E28" s="15">
        <v>42089495.100000001</v>
      </c>
      <c r="F28" s="15">
        <f t="shared" si="0"/>
        <v>60.201035277221926</v>
      </c>
      <c r="G28" s="15">
        <v>29224227.370000001</v>
      </c>
      <c r="H28" s="15">
        <v>30373756.59</v>
      </c>
    </row>
    <row r="29" spans="1:8" x14ac:dyDescent="0.2">
      <c r="A29" s="8" t="s">
        <v>19</v>
      </c>
      <c r="B29" s="14" t="s">
        <v>53</v>
      </c>
      <c r="C29" s="10">
        <f>C30+C31+C32+C33+C34+C35</f>
        <v>974422234.95000005</v>
      </c>
      <c r="D29" s="10">
        <f>D30+D31+D32+D33+D34+D35</f>
        <v>1247892584.01</v>
      </c>
      <c r="E29" s="10">
        <f t="shared" ref="E29:H29" si="5">E30+E31+E32+E33+E34+E35</f>
        <v>940800534.4000001</v>
      </c>
      <c r="F29" s="23">
        <f t="shared" si="0"/>
        <v>75.391147159222243</v>
      </c>
      <c r="G29" s="10">
        <f t="shared" si="5"/>
        <v>893295945.54999995</v>
      </c>
      <c r="H29" s="10">
        <f t="shared" si="5"/>
        <v>968524784.17999995</v>
      </c>
    </row>
    <row r="30" spans="1:8" x14ac:dyDescent="0.2">
      <c r="A30" s="11" t="s">
        <v>20</v>
      </c>
      <c r="B30" s="12" t="s">
        <v>54</v>
      </c>
      <c r="C30" s="13">
        <v>443450177.88</v>
      </c>
      <c r="D30" s="15">
        <v>677680027.63</v>
      </c>
      <c r="E30" s="15">
        <v>404629149.42000002</v>
      </c>
      <c r="F30" s="15">
        <f t="shared" si="0"/>
        <v>59.707993879512642</v>
      </c>
      <c r="G30" s="15">
        <v>367756291.01999998</v>
      </c>
      <c r="H30" s="15">
        <v>418938412.31999999</v>
      </c>
    </row>
    <row r="31" spans="1:8" x14ac:dyDescent="0.2">
      <c r="A31" s="11" t="s">
        <v>21</v>
      </c>
      <c r="B31" s="12" t="s">
        <v>55</v>
      </c>
      <c r="C31" s="13">
        <v>427654901.63</v>
      </c>
      <c r="D31" s="15">
        <v>462504104.19999999</v>
      </c>
      <c r="E31" s="15">
        <v>464625822.22000003</v>
      </c>
      <c r="F31" s="15">
        <f t="shared" si="0"/>
        <v>100.45874577127701</v>
      </c>
      <c r="G31" s="15">
        <v>452192283.87</v>
      </c>
      <c r="H31" s="15">
        <v>475066414.04000002</v>
      </c>
    </row>
    <row r="32" spans="1:8" x14ac:dyDescent="0.2">
      <c r="A32" s="11" t="s">
        <v>22</v>
      </c>
      <c r="B32" s="12" t="s">
        <v>56</v>
      </c>
      <c r="C32" s="13">
        <v>60972525.859999999</v>
      </c>
      <c r="D32" s="15">
        <v>60573370.880000003</v>
      </c>
      <c r="E32" s="15">
        <v>42225238.899999999</v>
      </c>
      <c r="F32" s="15">
        <f t="shared" si="0"/>
        <v>69.709243990484012</v>
      </c>
      <c r="G32" s="15">
        <v>44364893.25</v>
      </c>
      <c r="H32" s="15">
        <v>47272257.409999996</v>
      </c>
    </row>
    <row r="33" spans="1:8" ht="25.5" x14ac:dyDescent="0.2">
      <c r="A33" s="11" t="s">
        <v>23</v>
      </c>
      <c r="B33" s="12" t="s">
        <v>57</v>
      </c>
      <c r="C33" s="13">
        <v>818180</v>
      </c>
      <c r="D33" s="15">
        <v>95000</v>
      </c>
      <c r="E33" s="15">
        <v>45000</v>
      </c>
      <c r="F33" s="15">
        <f t="shared" si="0"/>
        <v>47.368421052631575</v>
      </c>
      <c r="G33" s="15">
        <v>0</v>
      </c>
      <c r="H33" s="15">
        <v>0</v>
      </c>
    </row>
    <row r="34" spans="1:8" x14ac:dyDescent="0.2">
      <c r="A34" s="11" t="s">
        <v>24</v>
      </c>
      <c r="B34" s="12" t="s">
        <v>58</v>
      </c>
      <c r="C34" s="16">
        <v>1484752.37</v>
      </c>
      <c r="D34" s="22">
        <v>1399177.53</v>
      </c>
      <c r="E34" s="22">
        <v>610000</v>
      </c>
      <c r="F34" s="15">
        <f t="shared" si="0"/>
        <v>43.597040898734271</v>
      </c>
      <c r="G34" s="22">
        <v>0</v>
      </c>
      <c r="H34" s="22">
        <v>0</v>
      </c>
    </row>
    <row r="35" spans="1:8" x14ac:dyDescent="0.2">
      <c r="A35" s="11" t="s">
        <v>25</v>
      </c>
      <c r="B35" s="12" t="s">
        <v>59</v>
      </c>
      <c r="C35" s="16">
        <v>40041697.210000001</v>
      </c>
      <c r="D35" s="22">
        <v>45640903.770000003</v>
      </c>
      <c r="E35" s="22">
        <v>28665323.859999999</v>
      </c>
      <c r="F35" s="15">
        <f t="shared" si="0"/>
        <v>62.80621436519813</v>
      </c>
      <c r="G35" s="22">
        <v>28982477.41</v>
      </c>
      <c r="H35" s="22">
        <v>27247700.41</v>
      </c>
    </row>
    <row r="36" spans="1:8" x14ac:dyDescent="0.2">
      <c r="A36" s="17" t="s">
        <v>26</v>
      </c>
      <c r="B36" s="14" t="s">
        <v>60</v>
      </c>
      <c r="C36" s="10">
        <f>C37+C38</f>
        <v>327800995.47000003</v>
      </c>
      <c r="D36" s="10">
        <f t="shared" ref="D36:H36" si="6">D37+D38</f>
        <v>550279117.60000002</v>
      </c>
      <c r="E36" s="10">
        <f t="shared" si="6"/>
        <v>79420018</v>
      </c>
      <c r="F36" s="23">
        <f t="shared" si="0"/>
        <v>14.432678882379598</v>
      </c>
      <c r="G36" s="10">
        <f t="shared" si="6"/>
        <v>62775889.099999994</v>
      </c>
      <c r="H36" s="10">
        <f t="shared" si="6"/>
        <v>90476683.49000001</v>
      </c>
    </row>
    <row r="37" spans="1:8" x14ac:dyDescent="0.2">
      <c r="A37" s="18" t="s">
        <v>27</v>
      </c>
      <c r="B37" s="12" t="s">
        <v>61</v>
      </c>
      <c r="C37" s="16">
        <v>303651843.42000002</v>
      </c>
      <c r="D37" s="22">
        <v>523994717.50999999</v>
      </c>
      <c r="E37" s="22">
        <v>56671136.600000001</v>
      </c>
      <c r="F37" s="15">
        <f t="shared" si="0"/>
        <v>10.815211433676044</v>
      </c>
      <c r="G37" s="22">
        <v>44146021.609999999</v>
      </c>
      <c r="H37" s="22">
        <v>66849122.590000004</v>
      </c>
    </row>
    <row r="38" spans="1:8" x14ac:dyDescent="0.2">
      <c r="A38" s="18" t="s">
        <v>28</v>
      </c>
      <c r="B38" s="12" t="s">
        <v>62</v>
      </c>
      <c r="C38" s="16">
        <v>24149152.050000001</v>
      </c>
      <c r="D38" s="22">
        <v>26284400.09</v>
      </c>
      <c r="E38" s="22">
        <v>22748881.399999999</v>
      </c>
      <c r="F38" s="15">
        <f t="shared" si="0"/>
        <v>86.548984652896451</v>
      </c>
      <c r="G38" s="22">
        <v>18629867.489999998</v>
      </c>
      <c r="H38" s="22">
        <v>23627560.899999999</v>
      </c>
    </row>
    <row r="39" spans="1:8" x14ac:dyDescent="0.2">
      <c r="A39" s="17" t="s">
        <v>88</v>
      </c>
      <c r="B39" s="14" t="s">
        <v>90</v>
      </c>
      <c r="C39" s="19">
        <f>C40</f>
        <v>0</v>
      </c>
      <c r="D39" s="19">
        <f t="shared" ref="D39:H39" si="7">D40</f>
        <v>2285057.91</v>
      </c>
      <c r="E39" s="16">
        <f t="shared" si="7"/>
        <v>0</v>
      </c>
      <c r="F39" s="15">
        <f t="shared" si="0"/>
        <v>0</v>
      </c>
      <c r="G39" s="19">
        <f t="shared" si="7"/>
        <v>0</v>
      </c>
      <c r="H39" s="19">
        <f t="shared" si="7"/>
        <v>0</v>
      </c>
    </row>
    <row r="40" spans="1:8" x14ac:dyDescent="0.2">
      <c r="A40" s="18" t="s">
        <v>89</v>
      </c>
      <c r="B40" s="12" t="s">
        <v>93</v>
      </c>
      <c r="C40" s="16">
        <v>0</v>
      </c>
      <c r="D40" s="16">
        <v>2285057.91</v>
      </c>
      <c r="E40" s="16">
        <v>0</v>
      </c>
      <c r="F40" s="15">
        <f t="shared" si="0"/>
        <v>0</v>
      </c>
      <c r="G40" s="16">
        <v>0</v>
      </c>
      <c r="H40" s="16">
        <v>0</v>
      </c>
    </row>
    <row r="41" spans="1:8" x14ac:dyDescent="0.2">
      <c r="A41" s="17" t="s">
        <v>29</v>
      </c>
      <c r="B41" s="14" t="s">
        <v>63</v>
      </c>
      <c r="C41" s="10">
        <f>C42+C43+C44+C45</f>
        <v>69155274.040000007</v>
      </c>
      <c r="D41" s="10">
        <f>D42+D43+D44+D45</f>
        <v>98893695.650000006</v>
      </c>
      <c r="E41" s="10">
        <f t="shared" ref="E41:H41" si="8">E42+E43+E44+E45</f>
        <v>57345059.93</v>
      </c>
      <c r="F41" s="23">
        <f t="shared" si="0"/>
        <v>57.986567852568662</v>
      </c>
      <c r="G41" s="10">
        <f t="shared" si="8"/>
        <v>49804285.359999999</v>
      </c>
      <c r="H41" s="10">
        <f t="shared" si="8"/>
        <v>49804285.359999999</v>
      </c>
    </row>
    <row r="42" spans="1:8" x14ac:dyDescent="0.2">
      <c r="A42" s="18" t="s">
        <v>30</v>
      </c>
      <c r="B42" s="12" t="s">
        <v>64</v>
      </c>
      <c r="C42" s="16">
        <v>1089472.8600000001</v>
      </c>
      <c r="D42" s="22">
        <v>1970284.76</v>
      </c>
      <c r="E42" s="22">
        <v>865876.62</v>
      </c>
      <c r="F42" s="15">
        <f t="shared" si="0"/>
        <v>43.946775490462606</v>
      </c>
      <c r="G42" s="22">
        <v>0</v>
      </c>
      <c r="H42" s="22">
        <v>0</v>
      </c>
    </row>
    <row r="43" spans="1:8" x14ac:dyDescent="0.2">
      <c r="A43" s="18" t="s">
        <v>81</v>
      </c>
      <c r="B43" s="12" t="s">
        <v>82</v>
      </c>
      <c r="C43" s="16">
        <v>2538000</v>
      </c>
      <c r="D43" s="22">
        <v>3449500</v>
      </c>
      <c r="E43" s="22">
        <v>0</v>
      </c>
      <c r="F43" s="15">
        <f t="shared" si="0"/>
        <v>0</v>
      </c>
      <c r="G43" s="22">
        <v>0</v>
      </c>
      <c r="H43" s="22">
        <v>0</v>
      </c>
    </row>
    <row r="44" spans="1:8" x14ac:dyDescent="0.2">
      <c r="A44" s="18" t="s">
        <v>31</v>
      </c>
      <c r="B44" s="12" t="s">
        <v>65</v>
      </c>
      <c r="C44" s="16">
        <v>58566924.560000002</v>
      </c>
      <c r="D44" s="22">
        <v>89713910.890000001</v>
      </c>
      <c r="E44" s="22">
        <v>48944183.310000002</v>
      </c>
      <c r="F44" s="15">
        <f t="shared" si="0"/>
        <v>54.555846272281492</v>
      </c>
      <c r="G44" s="22">
        <v>49804285.359999999</v>
      </c>
      <c r="H44" s="22">
        <v>49804285.359999999</v>
      </c>
    </row>
    <row r="45" spans="1:8" x14ac:dyDescent="0.2">
      <c r="A45" s="18" t="s">
        <v>32</v>
      </c>
      <c r="B45" s="12" t="s">
        <v>66</v>
      </c>
      <c r="C45" s="16">
        <v>6960876.6200000001</v>
      </c>
      <c r="D45" s="22">
        <v>3760000</v>
      </c>
      <c r="E45" s="22">
        <v>7535000</v>
      </c>
      <c r="F45" s="15">
        <f t="shared" si="0"/>
        <v>200.39893617021275</v>
      </c>
      <c r="G45" s="22">
        <v>0</v>
      </c>
      <c r="H45" s="22">
        <v>0</v>
      </c>
    </row>
    <row r="46" spans="1:8" x14ac:dyDescent="0.2">
      <c r="A46" s="17" t="s">
        <v>33</v>
      </c>
      <c r="B46" s="14" t="s">
        <v>67</v>
      </c>
      <c r="C46" s="10">
        <f>C47</f>
        <v>163805695.55000001</v>
      </c>
      <c r="D46" s="10">
        <f>D47+D48</f>
        <v>481336231.27999997</v>
      </c>
      <c r="E46" s="10">
        <f>E47+E48</f>
        <v>290634975.43000001</v>
      </c>
      <c r="F46" s="23">
        <f t="shared" si="0"/>
        <v>60.380864049465998</v>
      </c>
      <c r="G46" s="10">
        <f t="shared" ref="G46:H46" si="9">G47+G48</f>
        <v>96766257.090000004</v>
      </c>
      <c r="H46" s="10">
        <f t="shared" si="9"/>
        <v>11838456.789999999</v>
      </c>
    </row>
    <row r="47" spans="1:8" x14ac:dyDescent="0.2">
      <c r="A47" s="18" t="s">
        <v>34</v>
      </c>
      <c r="B47" s="12" t="s">
        <v>68</v>
      </c>
      <c r="C47" s="16">
        <v>163805695.55000001</v>
      </c>
      <c r="D47" s="22">
        <v>475926703.51999998</v>
      </c>
      <c r="E47" s="22">
        <v>286848306</v>
      </c>
      <c r="F47" s="15">
        <f t="shared" si="0"/>
        <v>60.271530023098549</v>
      </c>
      <c r="G47" s="22">
        <v>91356729.329999998</v>
      </c>
      <c r="H47" s="22">
        <v>6578486.0599999996</v>
      </c>
    </row>
    <row r="48" spans="1:8" x14ac:dyDescent="0.2">
      <c r="A48" s="18" t="s">
        <v>87</v>
      </c>
      <c r="B48" s="12" t="s">
        <v>94</v>
      </c>
      <c r="C48" s="16">
        <v>0</v>
      </c>
      <c r="D48" s="16">
        <v>5409527.7599999998</v>
      </c>
      <c r="E48" s="16">
        <v>3786669.43</v>
      </c>
      <c r="F48" s="15">
        <f t="shared" si="0"/>
        <v>69.999999963028202</v>
      </c>
      <c r="G48" s="16">
        <v>5409527.7599999998</v>
      </c>
      <c r="H48" s="16">
        <v>5259970.7300000004</v>
      </c>
    </row>
    <row r="49" spans="1:8" x14ac:dyDescent="0.2">
      <c r="A49" s="17" t="s">
        <v>35</v>
      </c>
      <c r="B49" s="14" t="s">
        <v>69</v>
      </c>
      <c r="C49" s="10">
        <f>C50</f>
        <v>5043295.17</v>
      </c>
      <c r="D49" s="10">
        <f t="shared" ref="D49:H49" si="10">D50</f>
        <v>3324750.11</v>
      </c>
      <c r="E49" s="10">
        <f t="shared" si="10"/>
        <v>1108250.04</v>
      </c>
      <c r="F49" s="15">
        <f t="shared" si="0"/>
        <v>33.333333433591498</v>
      </c>
      <c r="G49" s="10">
        <f t="shared" si="10"/>
        <v>0</v>
      </c>
      <c r="H49" s="10">
        <f t="shared" si="10"/>
        <v>0</v>
      </c>
    </row>
    <row r="50" spans="1:8" x14ac:dyDescent="0.2">
      <c r="A50" s="18" t="s">
        <v>36</v>
      </c>
      <c r="B50" s="12" t="s">
        <v>70</v>
      </c>
      <c r="C50" s="16">
        <v>5043295.17</v>
      </c>
      <c r="D50" s="22">
        <v>3324750.11</v>
      </c>
      <c r="E50" s="22">
        <v>1108250.04</v>
      </c>
      <c r="F50" s="15">
        <f t="shared" si="0"/>
        <v>33.333333433591498</v>
      </c>
      <c r="G50" s="22">
        <v>0</v>
      </c>
      <c r="H50" s="22">
        <v>0</v>
      </c>
    </row>
    <row r="51" spans="1:8" ht="25.5" x14ac:dyDescent="0.2">
      <c r="A51" s="8" t="s">
        <v>76</v>
      </c>
      <c r="B51" s="14" t="s">
        <v>77</v>
      </c>
      <c r="C51" s="10">
        <f t="shared" ref="C51:D51" si="11">C52</f>
        <v>100482.21</v>
      </c>
      <c r="D51" s="10">
        <f t="shared" si="11"/>
        <v>92440</v>
      </c>
      <c r="E51" s="10">
        <f>E52</f>
        <v>95398.89</v>
      </c>
      <c r="F51" s="23">
        <f t="shared" si="0"/>
        <v>103.20087624405019</v>
      </c>
      <c r="G51" s="10">
        <f t="shared" ref="G51:H51" si="12">G52</f>
        <v>94828.25</v>
      </c>
      <c r="H51" s="10">
        <f t="shared" si="12"/>
        <v>92400</v>
      </c>
    </row>
    <row r="52" spans="1:8" x14ac:dyDescent="0.2">
      <c r="A52" s="11" t="s">
        <v>78</v>
      </c>
      <c r="B52" s="12" t="s">
        <v>95</v>
      </c>
      <c r="C52" s="13">
        <v>100482.21</v>
      </c>
      <c r="D52" s="13">
        <v>92440</v>
      </c>
      <c r="E52" s="13">
        <v>95398.89</v>
      </c>
      <c r="F52" s="15">
        <f t="shared" si="0"/>
        <v>103.20087624405019</v>
      </c>
      <c r="G52" s="13">
        <v>94828.25</v>
      </c>
      <c r="H52" s="13">
        <v>92400</v>
      </c>
    </row>
    <row r="53" spans="1:8" x14ac:dyDescent="0.2">
      <c r="A53" s="20"/>
      <c r="B53" s="14" t="s">
        <v>96</v>
      </c>
      <c r="C53" s="10">
        <f>C6+C14+C16+C19+C24+C29+C36+C39+C41+C46+C49+C51</f>
        <v>2276683614.9000001</v>
      </c>
      <c r="D53" s="10">
        <f>D6+D14+D16+D19+D24+D29+D36+D39+D41+D46+D49+D51</f>
        <v>3534773143.3899999</v>
      </c>
      <c r="E53" s="10">
        <f>E6+E16+E19+E24+E29+E36+E39+E41+E46+E49+E51</f>
        <v>1916727820.8000004</v>
      </c>
      <c r="F53" s="23">
        <f t="shared" si="0"/>
        <v>54.224917499564782</v>
      </c>
      <c r="G53" s="10">
        <f>G6+G16+G19+G24+G29+G36+G39+G41+G46+G49+G51</f>
        <v>1409176296.8699996</v>
      </c>
      <c r="H53" s="10">
        <f>H6+H16+H19+H24+H29+H36+H39+H41+H46+H49+H51</f>
        <v>1417725011.8399997</v>
      </c>
    </row>
  </sheetData>
  <mergeCells count="1">
    <mergeCell ref="A1:H1"/>
  </mergeCells>
  <pageMargins left="0.59055118110236227" right="0.59055118110236227" top="0.55118110236220474" bottom="0.35433070866141736" header="0.31496062992125984" footer="0.31496062992125984"/>
  <pageSetup paperSize="9" scale="83" fitToHeight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01.11.2024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2025-02-06T05:48:49Z</dcterms:modified>
</cp:coreProperties>
</file>