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97D99F8-2593-454D-96FB-3B26B422040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-2027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E49" i="1"/>
  <c r="D49" i="1"/>
  <c r="C49" i="1"/>
  <c r="G5" i="1" l="1"/>
  <c r="F5" i="1"/>
  <c r="E5" i="1"/>
  <c r="C14" i="1" l="1"/>
  <c r="G54" i="1" l="1"/>
  <c r="F54" i="1"/>
  <c r="E54" i="1"/>
  <c r="D54" i="1"/>
  <c r="C54" i="1"/>
  <c r="G52" i="1"/>
  <c r="F52" i="1"/>
  <c r="E52" i="1"/>
  <c r="D52" i="1"/>
  <c r="C52" i="1"/>
  <c r="G43" i="1"/>
  <c r="F43" i="1"/>
  <c r="E43" i="1"/>
  <c r="D43" i="1"/>
  <c r="C43" i="1"/>
  <c r="G41" i="1"/>
  <c r="F41" i="1"/>
  <c r="E41" i="1"/>
  <c r="D41" i="1"/>
  <c r="C41" i="1"/>
  <c r="G38" i="1"/>
  <c r="F38" i="1"/>
  <c r="E38" i="1"/>
  <c r="D38" i="1"/>
  <c r="C38" i="1"/>
  <c r="G31" i="1"/>
  <c r="F31" i="1"/>
  <c r="E31" i="1"/>
  <c r="D31" i="1"/>
  <c r="C31" i="1"/>
  <c r="G26" i="1"/>
  <c r="F26" i="1"/>
  <c r="E26" i="1"/>
  <c r="D26" i="1"/>
  <c r="C26" i="1"/>
  <c r="G20" i="1"/>
  <c r="F20" i="1"/>
  <c r="E20" i="1"/>
  <c r="D20" i="1"/>
  <c r="C20" i="1"/>
  <c r="G17" i="1"/>
  <c r="F17" i="1"/>
  <c r="E17" i="1"/>
  <c r="D17" i="1"/>
  <c r="C17" i="1"/>
  <c r="G14" i="1"/>
  <c r="F14" i="1"/>
  <c r="E14" i="1"/>
  <c r="D14" i="1"/>
  <c r="D5" i="1"/>
  <c r="C5" i="1"/>
  <c r="G56" i="1" l="1"/>
  <c r="F56" i="1"/>
  <c r="E56" i="1"/>
  <c r="D56" i="1"/>
  <c r="C56" i="1"/>
</calcChain>
</file>

<file path=xl/sharedStrings.xml><?xml version="1.0" encoding="utf-8"?>
<sst xmlns="http://schemas.openxmlformats.org/spreadsheetml/2006/main" count="112" uniqueCount="112">
  <si>
    <t>0100</t>
  </si>
  <si>
    <t>0300</t>
  </si>
  <si>
    <t>0400</t>
  </si>
  <si>
    <t>0500</t>
  </si>
  <si>
    <t>0102</t>
  </si>
  <si>
    <t>0103</t>
  </si>
  <si>
    <t>0104</t>
  </si>
  <si>
    <t>0105</t>
  </si>
  <si>
    <t>0106</t>
  </si>
  <si>
    <t>0111</t>
  </si>
  <si>
    <t>0113</t>
  </si>
  <si>
    <t>0405</t>
  </si>
  <si>
    <t>0408</t>
  </si>
  <si>
    <t>0409</t>
  </si>
  <si>
    <t>0412</t>
  </si>
  <si>
    <t>0501</t>
  </si>
  <si>
    <t>0502</t>
  </si>
  <si>
    <t>0503</t>
  </si>
  <si>
    <t>0505</t>
  </si>
  <si>
    <t>0700</t>
  </si>
  <si>
    <t>0701</t>
  </si>
  <si>
    <t>0702</t>
  </si>
  <si>
    <t>0703</t>
  </si>
  <si>
    <t>0705</t>
  </si>
  <si>
    <t>0707</t>
  </si>
  <si>
    <t>0709</t>
  </si>
  <si>
    <t>0800</t>
  </si>
  <si>
    <t>0801</t>
  </si>
  <si>
    <t>0804</t>
  </si>
  <si>
    <t>1000</t>
  </si>
  <si>
    <t>1001</t>
  </si>
  <si>
    <t>1004</t>
  </si>
  <si>
    <t>1006</t>
  </si>
  <si>
    <t>1100</t>
  </si>
  <si>
    <t>1102</t>
  </si>
  <si>
    <t>1200</t>
  </si>
  <si>
    <t>1202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</si>
  <si>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</si>
  <si>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</si>
  <si>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</si>
  <si>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</si>
  <si>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</si>
  <si>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</si>
  <si>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Резервные фонды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</si>
  <si>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</si>
  <si>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</si>
  <si>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</si>
  <si>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</si>
  <si>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</si>
  <si>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</si>
  <si>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</si>
  <si>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</si>
  <si>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</si>
  <si>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</si>
  <si>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</si>
  <si>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</si>
  <si>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</si>
  <si>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</si>
  <si>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</si>
  <si>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</si>
  <si>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</si>
  <si>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</si>
  <si>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</si>
  <si>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</si>
  <si>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</si>
  <si>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</si>
  <si>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</si>
  <si>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</si>
  <si>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</si>
  <si>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СРЕДСТВА МАССОВОЙ ИНФОРМАЦИИ</t>
  </si>
  <si>
    <t>Периодическая печать и издательства</t>
  </si>
  <si>
    <t>ОБЩЕГОСУДАРСТВЕННЫЕ ВОПРОСЫ</t>
  </si>
  <si>
    <t>ЖИЛИЩНО-КОММУНАЛЬНОЕ ХОЗЯЙСТВО</t>
  </si>
  <si>
    <t>Другие вопросы в области национальной экономики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</si>
  <si>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</si>
  <si>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</si>
  <si>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1300</t>
  </si>
  <si>
    <t>ОБСЛУЖИВАНИЕ ГОСУДАРСТВЕННОГО (МУНИЦИПАЛЬНОГО) ДОЛГА</t>
  </si>
  <si>
    <t>1301</t>
  </si>
  <si>
    <t>0200</t>
  </si>
  <si>
    <t>НАЦИОНАЛЬНАЯ ОБОРОНА</t>
  </si>
  <si>
    <t>1003</t>
  </si>
  <si>
    <t>Социальное обеспечение населения</t>
  </si>
  <si>
    <t>0203</t>
  </si>
  <si>
    <t>Мобилизационная и вневойсковая подготовка</t>
  </si>
  <si>
    <t>0314</t>
  </si>
  <si>
    <t>Другие вопросы в области национальной безопасности и правоохранительной деятельности</t>
  </si>
  <si>
    <t>1103</t>
  </si>
  <si>
    <t>0900</t>
  </si>
  <si>
    <t>0907</t>
  </si>
  <si>
    <t>ЗДРАВООХРАНЕНИЕ</t>
  </si>
  <si>
    <t xml:space="preserve"> рублей</t>
  </si>
  <si>
    <t>Код</t>
  </si>
  <si>
    <t>0107</t>
  </si>
  <si>
    <t>Обеспечение проведения выборов и референдумов</t>
  </si>
  <si>
    <t>0209</t>
  </si>
  <si>
    <t>Другие вопросы в области национальной обороны</t>
  </si>
  <si>
    <t>0406</t>
  </si>
  <si>
    <t>Водное хозяйство</t>
  </si>
  <si>
    <t>Санитарно-эпидемиологическое благополучие</t>
  </si>
  <si>
    <t>1002</t>
  </si>
  <si>
    <t>Социальное обслуживание населения</t>
  </si>
  <si>
    <t>Спорт высших достижение</t>
  </si>
  <si>
    <t>Обслуживание государственного (муниципального) долга</t>
  </si>
  <si>
    <t>ВСЕГО РАСХОДОВ</t>
  </si>
  <si>
    <t>Наименование показателя</t>
  </si>
  <si>
    <r>
      <t xml:space="preserve">План на                                              очередной год                                    </t>
    </r>
    <r>
      <rPr>
        <b/>
        <sz val="10"/>
        <rFont val="Arial"/>
        <family val="2"/>
        <charset val="204"/>
      </rPr>
      <t>(2025 год)</t>
    </r>
  </si>
  <si>
    <r>
      <t xml:space="preserve">План на первый год планового периода     </t>
    </r>
    <r>
      <rPr>
        <b/>
        <sz val="10"/>
        <rFont val="Arial"/>
        <family val="2"/>
        <charset val="204"/>
      </rPr>
      <t xml:space="preserve">                          (2026 год)</t>
    </r>
  </si>
  <si>
    <r>
      <t xml:space="preserve">План на второй год планового периода                         </t>
    </r>
    <r>
      <rPr>
        <b/>
        <sz val="10"/>
        <rFont val="Arial"/>
        <family val="2"/>
        <charset val="204"/>
      </rPr>
      <t xml:space="preserve">   (2027 год)</t>
    </r>
  </si>
  <si>
    <r>
      <t xml:space="preserve">Отчет                  за отчетный финансовый год </t>
    </r>
    <r>
      <rPr>
        <b/>
        <sz val="10"/>
        <rFont val="Arial"/>
        <family val="2"/>
        <charset val="204"/>
      </rPr>
      <t>(2023 год)</t>
    </r>
  </si>
  <si>
    <t>Сведения о расходах бюджета городского округа Большой Камень по разделам и подразделам классификации расходов                                                                    на 2025 год и на плановый период 2026 и 2027 годов</t>
  </si>
  <si>
    <r>
      <rPr>
        <sz val="10"/>
        <rFont val="Arial"/>
        <family val="2"/>
        <charset val="204"/>
      </rPr>
      <t xml:space="preserve">Ожидаемое исполнение за текущий финансовый год  </t>
    </r>
    <r>
      <rPr>
        <sz val="10"/>
        <color rgb="FFFF0000"/>
        <rFont val="Arial"/>
        <family val="2"/>
        <charset val="204"/>
      </rPr>
      <t xml:space="preserve">      </t>
    </r>
    <r>
      <rPr>
        <b/>
        <sz val="10"/>
        <color rgb="FFFF0000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</si>
</sst>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8"/>
      <color rgb="FF000000"/>
      <name val="Cambria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Arial"/>
      <family val="2"/>
      <charset val="204"/>
    </font>
    <font>
      <sz val="14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1" fontId="2" fillId="0" borderId="1">
      <alignment horizontal="center" vertical="top" shrinkToFit="1"/>
    </xf>
    <xf numFmtId="4" fontId="3" fillId="2" borderId="1">
      <alignment horizontal="right" vertical="top" shrinkToFit="1"/>
    </xf>
    <xf numFmtId="0" fontId="3" fillId="0" borderId="1">
      <alignment vertical="top" wrapText="1"/>
    </xf>
  </cellStyleXfs>
  <cellXfs count="2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9" fillId="0" borderId="3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4" fontId="10" fillId="0" borderId="5" xfId="0" applyNumberFormat="1" applyFont="1" applyBorder="1" applyAlignment="1">
      <alignment horizontal="right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4" fontId="9" fillId="0" borderId="5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/>
    </xf>
    <xf numFmtId="49" fontId="10" fillId="0" borderId="4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4" fontId="10" fillId="0" borderId="5" xfId="0" applyNumberFormat="1" applyFont="1" applyBorder="1" applyAlignment="1">
      <alignment horizontal="right"/>
    </xf>
    <xf numFmtId="0" fontId="9" fillId="0" borderId="4" xfId="0" applyFont="1" applyBorder="1"/>
    <xf numFmtId="0" fontId="9" fillId="0" borderId="0" xfId="0" applyFont="1" applyAlignment="1">
      <alignment horizontal="right"/>
    </xf>
    <xf numFmtId="4" fontId="9" fillId="0" borderId="2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</cellXfs>
  <cellStyles count="5">
    <cellStyle name="xl24" xfId="1" xr:uid="{00000000-0005-0000-0000-000000000000}"/>
    <cellStyle name="xl25" xfId="2" xr:uid="{00000000-0005-0000-0000-000001000000}"/>
    <cellStyle name="xl37" xfId="4" xr:uid="{ECD73BAE-4660-4BC8-908D-2D93C448A27B}"/>
    <cellStyle name="xl38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workbookViewId="0">
      <selection activeCell="G4" sqref="G4"/>
    </sheetView>
  </sheetViews>
  <sheetFormatPr defaultRowHeight="14.25" x14ac:dyDescent="0.2"/>
  <cols>
    <col min="1" max="1" width="9.85546875" style="3" customWidth="1"/>
    <col min="2" max="2" width="61" style="3" customWidth="1"/>
    <col min="3" max="3" width="16.7109375" style="3" customWidth="1"/>
    <col min="4" max="4" width="17.85546875" style="3" customWidth="1"/>
    <col min="5" max="5" width="19.28515625" style="3" customWidth="1"/>
    <col min="6" max="6" width="17.85546875" style="3" customWidth="1"/>
    <col min="7" max="7" width="17.7109375" style="3" customWidth="1"/>
    <col min="8" max="8" width="9.140625" style="1"/>
    <col min="9" max="11" width="9.140625" style="3"/>
    <col min="12" max="12" width="8.140625" style="3" customWidth="1"/>
    <col min="13" max="16384" width="9.140625" style="3"/>
  </cols>
  <sheetData>
    <row r="1" spans="1:8" s="1" customFormat="1" ht="34.5" customHeight="1" x14ac:dyDescent="0.2">
      <c r="A1" s="24" t="s">
        <v>110</v>
      </c>
      <c r="B1" s="24"/>
      <c r="C1" s="24"/>
      <c r="D1" s="24"/>
      <c r="E1" s="24"/>
      <c r="F1" s="24"/>
      <c r="G1" s="24"/>
    </row>
    <row r="2" spans="1:8" ht="7.5" customHeight="1" x14ac:dyDescent="0.2"/>
    <row r="3" spans="1:8" ht="18" x14ac:dyDescent="0.25">
      <c r="A3" s="2"/>
      <c r="B3" s="2"/>
      <c r="C3" s="2"/>
      <c r="D3" s="2"/>
      <c r="E3" s="2"/>
      <c r="F3" s="2"/>
      <c r="G3" s="22" t="s">
        <v>91</v>
      </c>
    </row>
    <row r="4" spans="1:8" s="7" customFormat="1" ht="51" x14ac:dyDescent="0.2">
      <c r="A4" s="5" t="s">
        <v>92</v>
      </c>
      <c r="B4" s="8" t="s">
        <v>105</v>
      </c>
      <c r="C4" s="5" t="s">
        <v>109</v>
      </c>
      <c r="D4" s="4" t="s">
        <v>111</v>
      </c>
      <c r="E4" s="5" t="s">
        <v>106</v>
      </c>
      <c r="F4" s="5" t="s">
        <v>107</v>
      </c>
      <c r="G4" s="5" t="s">
        <v>108</v>
      </c>
      <c r="H4" s="6"/>
    </row>
    <row r="5" spans="1:8" x14ac:dyDescent="0.2">
      <c r="A5" s="9" t="s">
        <v>0</v>
      </c>
      <c r="B5" s="10" t="s">
        <v>71</v>
      </c>
      <c r="C5" s="11">
        <f>SUM(C6:C13)</f>
        <v>176645758.75</v>
      </c>
      <c r="D5" s="11">
        <f t="shared" ref="D5" si="0">SUM(D6:D13)</f>
        <v>219752832.06999999</v>
      </c>
      <c r="E5" s="11">
        <f>SUM(E6:E13)</f>
        <v>192042080.72999999</v>
      </c>
      <c r="F5" s="11">
        <f t="shared" ref="F5:G5" si="1">SUM(F6:F13)</f>
        <v>155215399.96000001</v>
      </c>
      <c r="G5" s="11">
        <f t="shared" si="1"/>
        <v>170245328.53999999</v>
      </c>
    </row>
    <row r="6" spans="1:8" ht="25.5" x14ac:dyDescent="0.2">
      <c r="A6" s="12" t="s">
        <v>4</v>
      </c>
      <c r="B6" s="13" t="s">
        <v>37</v>
      </c>
      <c r="C6" s="14">
        <v>1026469.75</v>
      </c>
      <c r="D6" s="16">
        <v>3160684.42</v>
      </c>
      <c r="E6" s="16">
        <v>3873619.26</v>
      </c>
      <c r="F6" s="16">
        <v>2948509.2</v>
      </c>
      <c r="G6" s="16">
        <v>2948509.2</v>
      </c>
    </row>
    <row r="7" spans="1:8" ht="38.25" x14ac:dyDescent="0.2">
      <c r="A7" s="12" t="s">
        <v>5</v>
      </c>
      <c r="B7" s="13" t="s">
        <v>38</v>
      </c>
      <c r="C7" s="14">
        <v>12269497.84</v>
      </c>
      <c r="D7" s="16">
        <v>13877865.59</v>
      </c>
      <c r="E7" s="16">
        <v>13935427.949999999</v>
      </c>
      <c r="F7" s="16">
        <v>10951816.51</v>
      </c>
      <c r="G7" s="16">
        <v>14131710.800000001</v>
      </c>
    </row>
    <row r="8" spans="1:8" ht="38.25" x14ac:dyDescent="0.2">
      <c r="A8" s="12" t="s">
        <v>6</v>
      </c>
      <c r="B8" s="13" t="s">
        <v>39</v>
      </c>
      <c r="C8" s="14">
        <v>104186341.70999999</v>
      </c>
      <c r="D8" s="16">
        <v>130853360.7</v>
      </c>
      <c r="E8" s="16">
        <v>112346314.42</v>
      </c>
      <c r="F8" s="16">
        <v>107913603.41</v>
      </c>
      <c r="G8" s="16">
        <v>107715206.03</v>
      </c>
    </row>
    <row r="9" spans="1:8" x14ac:dyDescent="0.2">
      <c r="A9" s="12" t="s">
        <v>7</v>
      </c>
      <c r="B9" s="13" t="s">
        <v>40</v>
      </c>
      <c r="C9" s="14">
        <v>8121</v>
      </c>
      <c r="D9" s="16">
        <v>31671</v>
      </c>
      <c r="E9" s="16">
        <v>32849</v>
      </c>
      <c r="F9" s="16">
        <v>406334</v>
      </c>
      <c r="G9" s="16">
        <v>406334</v>
      </c>
    </row>
    <row r="10" spans="1:8" ht="25.5" x14ac:dyDescent="0.2">
      <c r="A10" s="12" t="s">
        <v>8</v>
      </c>
      <c r="B10" s="13" t="s">
        <v>41</v>
      </c>
      <c r="C10" s="14">
        <v>2521927.1</v>
      </c>
      <c r="D10" s="16">
        <v>3167447.62</v>
      </c>
      <c r="E10" s="16">
        <v>3171059.26</v>
      </c>
      <c r="F10" s="16">
        <v>2265972.87</v>
      </c>
      <c r="G10" s="16">
        <v>2825942.41</v>
      </c>
    </row>
    <row r="11" spans="1:8" x14ac:dyDescent="0.2">
      <c r="A11" s="12" t="s">
        <v>93</v>
      </c>
      <c r="B11" s="13" t="s">
        <v>94</v>
      </c>
      <c r="C11" s="14">
        <v>0</v>
      </c>
      <c r="D11" s="16">
        <v>0</v>
      </c>
      <c r="E11" s="16">
        <v>0</v>
      </c>
      <c r="F11" s="16">
        <v>0</v>
      </c>
      <c r="G11" s="16">
        <v>0</v>
      </c>
    </row>
    <row r="12" spans="1:8" x14ac:dyDescent="0.2">
      <c r="A12" s="12" t="s">
        <v>9</v>
      </c>
      <c r="B12" s="13" t="s">
        <v>43</v>
      </c>
      <c r="C12" s="14">
        <v>0</v>
      </c>
      <c r="D12" s="16">
        <v>4814640.45</v>
      </c>
      <c r="E12" s="16">
        <v>15478143.109999999</v>
      </c>
      <c r="F12" s="16">
        <v>0</v>
      </c>
      <c r="G12" s="16">
        <v>11290802.130000001</v>
      </c>
    </row>
    <row r="13" spans="1:8" x14ac:dyDescent="0.2">
      <c r="A13" s="12" t="s">
        <v>10</v>
      </c>
      <c r="B13" s="13" t="s">
        <v>42</v>
      </c>
      <c r="C13" s="14">
        <v>56633401.350000001</v>
      </c>
      <c r="D13" s="16">
        <v>63847162.289999999</v>
      </c>
      <c r="E13" s="16">
        <v>43204667.729999997</v>
      </c>
      <c r="F13" s="16">
        <v>30729163.969999999</v>
      </c>
      <c r="G13" s="16">
        <v>30926823.969999999</v>
      </c>
    </row>
    <row r="14" spans="1:8" x14ac:dyDescent="0.2">
      <c r="A14" s="9" t="s">
        <v>79</v>
      </c>
      <c r="B14" s="15" t="s">
        <v>80</v>
      </c>
      <c r="C14" s="11">
        <f>C15+C16</f>
        <v>2742422.52</v>
      </c>
      <c r="D14" s="11">
        <f>D15+D16</f>
        <v>6851790.1399999997</v>
      </c>
      <c r="E14" s="11">
        <f t="shared" ref="E14:G14" si="2">E16</f>
        <v>0</v>
      </c>
      <c r="F14" s="11">
        <f t="shared" si="2"/>
        <v>0</v>
      </c>
      <c r="G14" s="11">
        <f t="shared" si="2"/>
        <v>0</v>
      </c>
    </row>
    <row r="15" spans="1:8" x14ac:dyDescent="0.2">
      <c r="A15" s="12" t="s">
        <v>83</v>
      </c>
      <c r="B15" s="13" t="s">
        <v>84</v>
      </c>
      <c r="C15" s="14">
        <v>2742422.52</v>
      </c>
      <c r="D15" s="14">
        <v>6851790.1399999997</v>
      </c>
      <c r="E15" s="14">
        <v>0</v>
      </c>
      <c r="F15" s="14">
        <v>0</v>
      </c>
      <c r="G15" s="14">
        <v>0</v>
      </c>
    </row>
    <row r="16" spans="1:8" x14ac:dyDescent="0.2">
      <c r="A16" s="12" t="s">
        <v>95</v>
      </c>
      <c r="B16" s="13" t="s">
        <v>96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 ht="25.5" x14ac:dyDescent="0.2">
      <c r="A17" s="9" t="s">
        <v>1</v>
      </c>
      <c r="B17" s="15" t="s">
        <v>44</v>
      </c>
      <c r="C17" s="11">
        <f>C18+C19</f>
        <v>27903704.57</v>
      </c>
      <c r="D17" s="11">
        <f t="shared" ref="D17:G17" si="3">D18+D19</f>
        <v>31189250.600000001</v>
      </c>
      <c r="E17" s="11">
        <f t="shared" si="3"/>
        <v>26654944.559999999</v>
      </c>
      <c r="F17" s="11">
        <f t="shared" si="3"/>
        <v>14780995.4</v>
      </c>
      <c r="G17" s="11">
        <f t="shared" si="3"/>
        <v>14780995.4</v>
      </c>
    </row>
    <row r="18" spans="1:7" ht="25.5" x14ac:dyDescent="0.2">
      <c r="A18" s="12" t="s">
        <v>74</v>
      </c>
      <c r="B18" s="13" t="s">
        <v>75</v>
      </c>
      <c r="C18" s="14">
        <v>27222517.57</v>
      </c>
      <c r="D18" s="16">
        <v>30647070.600000001</v>
      </c>
      <c r="E18" s="16">
        <v>26444944.559999999</v>
      </c>
      <c r="F18" s="16">
        <v>14780995.4</v>
      </c>
      <c r="G18" s="16">
        <v>14780995.4</v>
      </c>
    </row>
    <row r="19" spans="1:7" ht="25.5" x14ac:dyDescent="0.2">
      <c r="A19" s="12" t="s">
        <v>85</v>
      </c>
      <c r="B19" s="13" t="s">
        <v>86</v>
      </c>
      <c r="C19" s="14">
        <v>681187</v>
      </c>
      <c r="D19" s="16">
        <v>542180</v>
      </c>
      <c r="E19" s="16">
        <v>210000</v>
      </c>
      <c r="F19" s="16">
        <v>0</v>
      </c>
      <c r="G19" s="16">
        <v>0</v>
      </c>
    </row>
    <row r="20" spans="1:7" x14ac:dyDescent="0.2">
      <c r="A20" s="9" t="s">
        <v>2</v>
      </c>
      <c r="B20" s="15" t="s">
        <v>45</v>
      </c>
      <c r="C20" s="11">
        <f>C21+C22+C23+C24+C25</f>
        <v>295502762.04999995</v>
      </c>
      <c r="D20" s="11">
        <f t="shared" ref="D20:G20" si="4">D21+D22+D23+D24+D25</f>
        <v>379511683.31</v>
      </c>
      <c r="E20" s="11">
        <f t="shared" si="4"/>
        <v>223763650.21000001</v>
      </c>
      <c r="F20" s="11">
        <f t="shared" si="4"/>
        <v>66338365.689999998</v>
      </c>
      <c r="G20" s="11">
        <f t="shared" si="4"/>
        <v>70038015.060000002</v>
      </c>
    </row>
    <row r="21" spans="1:7" x14ac:dyDescent="0.2">
      <c r="A21" s="12" t="s">
        <v>11</v>
      </c>
      <c r="B21" s="13" t="s">
        <v>46</v>
      </c>
      <c r="C21" s="14">
        <v>1920006.15</v>
      </c>
      <c r="D21" s="16">
        <v>3483330.98</v>
      </c>
      <c r="E21" s="16">
        <v>3363330.98</v>
      </c>
      <c r="F21" s="16">
        <v>3363330.98</v>
      </c>
      <c r="G21" s="16">
        <v>3363330.98</v>
      </c>
    </row>
    <row r="22" spans="1:7" x14ac:dyDescent="0.2">
      <c r="A22" s="12" t="s">
        <v>97</v>
      </c>
      <c r="B22" s="13" t="s">
        <v>98</v>
      </c>
      <c r="C22" s="14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">
      <c r="A23" s="12" t="s">
        <v>12</v>
      </c>
      <c r="B23" s="13" t="s">
        <v>47</v>
      </c>
      <c r="C23" s="14">
        <v>18584174.710000001</v>
      </c>
      <c r="D23" s="16">
        <v>15336987.550000001</v>
      </c>
      <c r="E23" s="16">
        <v>2670191.86</v>
      </c>
      <c r="F23" s="16">
        <v>0</v>
      </c>
      <c r="G23" s="16">
        <v>0</v>
      </c>
    </row>
    <row r="24" spans="1:7" x14ac:dyDescent="0.2">
      <c r="A24" s="12" t="s">
        <v>13</v>
      </c>
      <c r="B24" s="13" t="s">
        <v>48</v>
      </c>
      <c r="C24" s="14">
        <v>265200680.41</v>
      </c>
      <c r="D24" s="16">
        <v>356530095.60000002</v>
      </c>
      <c r="E24" s="16">
        <v>217230127.37</v>
      </c>
      <c r="F24" s="16">
        <v>62975034.710000001</v>
      </c>
      <c r="G24" s="16">
        <v>66674684.079999998</v>
      </c>
    </row>
    <row r="25" spans="1:7" x14ac:dyDescent="0.2">
      <c r="A25" s="12" t="s">
        <v>14</v>
      </c>
      <c r="B25" s="13" t="s">
        <v>73</v>
      </c>
      <c r="C25" s="16">
        <v>9797900.7799999993</v>
      </c>
      <c r="D25" s="16">
        <v>4161269.18</v>
      </c>
      <c r="E25" s="16">
        <v>500000</v>
      </c>
      <c r="F25" s="16">
        <v>0</v>
      </c>
      <c r="G25" s="16">
        <v>0</v>
      </c>
    </row>
    <row r="26" spans="1:7" x14ac:dyDescent="0.2">
      <c r="A26" s="9" t="s">
        <v>3</v>
      </c>
      <c r="B26" s="15" t="s">
        <v>72</v>
      </c>
      <c r="C26" s="11">
        <f>C27+C28+C29+C30</f>
        <v>233560989.62</v>
      </c>
      <c r="D26" s="11">
        <f t="shared" ref="D26:G26" si="5">D27+D28+D29+D30</f>
        <v>513513710.71000004</v>
      </c>
      <c r="E26" s="11">
        <f t="shared" si="5"/>
        <v>104862908.61000001</v>
      </c>
      <c r="F26" s="11">
        <f t="shared" si="5"/>
        <v>70104330.469999999</v>
      </c>
      <c r="G26" s="11">
        <f t="shared" si="5"/>
        <v>41924063.019999996</v>
      </c>
    </row>
    <row r="27" spans="1:7" x14ac:dyDescent="0.2">
      <c r="A27" s="12" t="s">
        <v>15</v>
      </c>
      <c r="B27" s="13" t="s">
        <v>49</v>
      </c>
      <c r="C27" s="14">
        <v>5702224.21</v>
      </c>
      <c r="D27" s="16">
        <v>3977307.26</v>
      </c>
      <c r="E27" s="16">
        <v>2768568.53</v>
      </c>
      <c r="F27" s="16">
        <v>0</v>
      </c>
      <c r="G27" s="16">
        <v>0</v>
      </c>
    </row>
    <row r="28" spans="1:7" x14ac:dyDescent="0.2">
      <c r="A28" s="12" t="s">
        <v>16</v>
      </c>
      <c r="B28" s="13" t="s">
        <v>50</v>
      </c>
      <c r="C28" s="14">
        <v>59733887.539999999</v>
      </c>
      <c r="D28" s="16">
        <v>178343187.28999999</v>
      </c>
      <c r="E28" s="16">
        <v>44112646.030000001</v>
      </c>
      <c r="F28" s="16">
        <v>1061150</v>
      </c>
      <c r="G28" s="16">
        <v>1061150</v>
      </c>
    </row>
    <row r="29" spans="1:7" x14ac:dyDescent="0.2">
      <c r="A29" s="12" t="s">
        <v>17</v>
      </c>
      <c r="B29" s="13" t="s">
        <v>51</v>
      </c>
      <c r="C29" s="14">
        <v>118830720.3</v>
      </c>
      <c r="D29" s="16">
        <v>261278313.69</v>
      </c>
      <c r="E29" s="16">
        <v>15892198.949999999</v>
      </c>
      <c r="F29" s="16">
        <v>39818953.100000001</v>
      </c>
      <c r="G29" s="16">
        <v>10489156.43</v>
      </c>
    </row>
    <row r="30" spans="1:7" x14ac:dyDescent="0.2">
      <c r="A30" s="12" t="s">
        <v>18</v>
      </c>
      <c r="B30" s="13" t="s">
        <v>52</v>
      </c>
      <c r="C30" s="14">
        <v>49294157.57</v>
      </c>
      <c r="D30" s="16">
        <v>69914902.469999999</v>
      </c>
      <c r="E30" s="16">
        <v>42089495.100000001</v>
      </c>
      <c r="F30" s="16">
        <v>29224227.370000001</v>
      </c>
      <c r="G30" s="16">
        <v>30373756.59</v>
      </c>
    </row>
    <row r="31" spans="1:7" x14ac:dyDescent="0.2">
      <c r="A31" s="9" t="s">
        <v>19</v>
      </c>
      <c r="B31" s="15" t="s">
        <v>53</v>
      </c>
      <c r="C31" s="11">
        <f>C32+C33+C34+C35+C36+C37</f>
        <v>974422234.95000005</v>
      </c>
      <c r="D31" s="11">
        <f>D32+D33+D34+D35+D36+D37</f>
        <v>1247892584.01</v>
      </c>
      <c r="E31" s="11">
        <f t="shared" ref="E31:G31" si="6">E32+E33+E34+E35+E36+E37</f>
        <v>940800534.4000001</v>
      </c>
      <c r="F31" s="11">
        <f t="shared" si="6"/>
        <v>893295945.54999995</v>
      </c>
      <c r="G31" s="11">
        <f t="shared" si="6"/>
        <v>968524784.17999995</v>
      </c>
    </row>
    <row r="32" spans="1:7" x14ac:dyDescent="0.2">
      <c r="A32" s="12" t="s">
        <v>20</v>
      </c>
      <c r="B32" s="13" t="s">
        <v>54</v>
      </c>
      <c r="C32" s="14">
        <v>443450177.88</v>
      </c>
      <c r="D32" s="16">
        <v>677680027.63</v>
      </c>
      <c r="E32" s="16">
        <v>404629149.42000002</v>
      </c>
      <c r="F32" s="16">
        <v>367756291.01999998</v>
      </c>
      <c r="G32" s="16">
        <v>418938412.31999999</v>
      </c>
    </row>
    <row r="33" spans="1:7" x14ac:dyDescent="0.2">
      <c r="A33" s="12" t="s">
        <v>21</v>
      </c>
      <c r="B33" s="13" t="s">
        <v>55</v>
      </c>
      <c r="C33" s="14">
        <v>427654901.63</v>
      </c>
      <c r="D33" s="16">
        <v>462504104.19999999</v>
      </c>
      <c r="E33" s="16">
        <v>464625822.22000003</v>
      </c>
      <c r="F33" s="16">
        <v>452192283.87</v>
      </c>
      <c r="G33" s="16">
        <v>475066414.04000002</v>
      </c>
    </row>
    <row r="34" spans="1:7" x14ac:dyDescent="0.2">
      <c r="A34" s="12" t="s">
        <v>22</v>
      </c>
      <c r="B34" s="13" t="s">
        <v>56</v>
      </c>
      <c r="C34" s="14">
        <v>60972525.859999999</v>
      </c>
      <c r="D34" s="16">
        <v>60573370.880000003</v>
      </c>
      <c r="E34" s="16">
        <v>42225238.899999999</v>
      </c>
      <c r="F34" s="16">
        <v>44364893.25</v>
      </c>
      <c r="G34" s="16">
        <v>47272257.409999996</v>
      </c>
    </row>
    <row r="35" spans="1:7" ht="25.5" x14ac:dyDescent="0.2">
      <c r="A35" s="12" t="s">
        <v>23</v>
      </c>
      <c r="B35" s="13" t="s">
        <v>57</v>
      </c>
      <c r="C35" s="14">
        <v>818180</v>
      </c>
      <c r="D35" s="16">
        <v>95000</v>
      </c>
      <c r="E35" s="16">
        <v>45000</v>
      </c>
      <c r="F35" s="16">
        <v>0</v>
      </c>
      <c r="G35" s="16">
        <v>0</v>
      </c>
    </row>
    <row r="36" spans="1:7" x14ac:dyDescent="0.2">
      <c r="A36" s="12" t="s">
        <v>24</v>
      </c>
      <c r="B36" s="13" t="s">
        <v>58</v>
      </c>
      <c r="C36" s="17">
        <v>1484752.37</v>
      </c>
      <c r="D36" s="23">
        <v>1399177.53</v>
      </c>
      <c r="E36" s="23">
        <v>610000</v>
      </c>
      <c r="F36" s="23">
        <v>0</v>
      </c>
      <c r="G36" s="23">
        <v>0</v>
      </c>
    </row>
    <row r="37" spans="1:7" x14ac:dyDescent="0.2">
      <c r="A37" s="12" t="s">
        <v>25</v>
      </c>
      <c r="B37" s="13" t="s">
        <v>59</v>
      </c>
      <c r="C37" s="17">
        <v>40041697.210000001</v>
      </c>
      <c r="D37" s="23">
        <v>45640903.770000003</v>
      </c>
      <c r="E37" s="23">
        <v>28665323.859999999</v>
      </c>
      <c r="F37" s="23">
        <v>28982477.41</v>
      </c>
      <c r="G37" s="23">
        <v>27247700.41</v>
      </c>
    </row>
    <row r="38" spans="1:7" x14ac:dyDescent="0.2">
      <c r="A38" s="18" t="s">
        <v>26</v>
      </c>
      <c r="B38" s="15" t="s">
        <v>60</v>
      </c>
      <c r="C38" s="11">
        <f>C39+C40</f>
        <v>327800995.47000003</v>
      </c>
      <c r="D38" s="11">
        <f t="shared" ref="D38:G38" si="7">D39+D40</f>
        <v>550279117.60000002</v>
      </c>
      <c r="E38" s="11">
        <f t="shared" si="7"/>
        <v>79420018</v>
      </c>
      <c r="F38" s="11">
        <f t="shared" si="7"/>
        <v>62775889.099999994</v>
      </c>
      <c r="G38" s="11">
        <f t="shared" si="7"/>
        <v>90476683.49000001</v>
      </c>
    </row>
    <row r="39" spans="1:7" x14ac:dyDescent="0.2">
      <c r="A39" s="19" t="s">
        <v>27</v>
      </c>
      <c r="B39" s="13" t="s">
        <v>61</v>
      </c>
      <c r="C39" s="17">
        <v>303651843.42000002</v>
      </c>
      <c r="D39" s="23">
        <v>523994717.50999999</v>
      </c>
      <c r="E39" s="23">
        <v>56671136.600000001</v>
      </c>
      <c r="F39" s="23">
        <v>44146021.609999999</v>
      </c>
      <c r="G39" s="23">
        <v>66849122.590000004</v>
      </c>
    </row>
    <row r="40" spans="1:7" x14ac:dyDescent="0.2">
      <c r="A40" s="19" t="s">
        <v>28</v>
      </c>
      <c r="B40" s="13" t="s">
        <v>62</v>
      </c>
      <c r="C40" s="17">
        <v>24149152.050000001</v>
      </c>
      <c r="D40" s="23">
        <v>26284400.09</v>
      </c>
      <c r="E40" s="23">
        <v>22748881.399999999</v>
      </c>
      <c r="F40" s="23">
        <v>18629867.489999998</v>
      </c>
      <c r="G40" s="23">
        <v>23627560.899999999</v>
      </c>
    </row>
    <row r="41" spans="1:7" x14ac:dyDescent="0.2">
      <c r="A41" s="18" t="s">
        <v>88</v>
      </c>
      <c r="B41" s="15" t="s">
        <v>90</v>
      </c>
      <c r="C41" s="20">
        <f>C42</f>
        <v>0</v>
      </c>
      <c r="D41" s="20">
        <f t="shared" ref="D41:G41" si="8">D42</f>
        <v>2285057.91</v>
      </c>
      <c r="E41" s="20">
        <f t="shared" si="8"/>
        <v>0</v>
      </c>
      <c r="F41" s="20">
        <f t="shared" si="8"/>
        <v>0</v>
      </c>
      <c r="G41" s="20">
        <f t="shared" si="8"/>
        <v>0</v>
      </c>
    </row>
    <row r="42" spans="1:7" x14ac:dyDescent="0.2">
      <c r="A42" s="19" t="s">
        <v>89</v>
      </c>
      <c r="B42" s="13" t="s">
        <v>99</v>
      </c>
      <c r="C42" s="17">
        <v>0</v>
      </c>
      <c r="D42" s="17">
        <v>2285057.91</v>
      </c>
      <c r="E42" s="17">
        <v>0</v>
      </c>
      <c r="F42" s="17">
        <v>0</v>
      </c>
      <c r="G42" s="17">
        <v>0</v>
      </c>
    </row>
    <row r="43" spans="1:7" x14ac:dyDescent="0.2">
      <c r="A43" s="18" t="s">
        <v>29</v>
      </c>
      <c r="B43" s="15" t="s">
        <v>63</v>
      </c>
      <c r="C43" s="11">
        <f>C44+C46+C47+C48</f>
        <v>69155274.040000007</v>
      </c>
      <c r="D43" s="11">
        <f t="shared" ref="D43" si="9">D44+D46+D47+D48</f>
        <v>98743695.650000006</v>
      </c>
      <c r="E43" s="11">
        <f>E44+E45+E46+E47+E48</f>
        <v>57345059.93</v>
      </c>
      <c r="F43" s="11">
        <f t="shared" ref="F43:G43" si="10">F44+F45+F46+F47+F48</f>
        <v>49804285.359999999</v>
      </c>
      <c r="G43" s="11">
        <f t="shared" si="10"/>
        <v>49804285.359999999</v>
      </c>
    </row>
    <row r="44" spans="1:7" x14ac:dyDescent="0.2">
      <c r="A44" s="19" t="s">
        <v>30</v>
      </c>
      <c r="B44" s="13" t="s">
        <v>64</v>
      </c>
      <c r="C44" s="17">
        <v>1089472.8600000001</v>
      </c>
      <c r="D44" s="23">
        <v>1970284.76</v>
      </c>
      <c r="E44" s="23">
        <v>865876.62</v>
      </c>
      <c r="F44" s="23">
        <v>0</v>
      </c>
      <c r="G44" s="23">
        <v>0</v>
      </c>
    </row>
    <row r="45" spans="1:7" x14ac:dyDescent="0.2">
      <c r="A45" s="19" t="s">
        <v>100</v>
      </c>
      <c r="B45" s="13" t="s">
        <v>101</v>
      </c>
      <c r="C45" s="17">
        <v>0</v>
      </c>
      <c r="D45" s="23">
        <v>0</v>
      </c>
      <c r="E45" s="23">
        <v>0</v>
      </c>
      <c r="F45" s="23">
        <v>0</v>
      </c>
      <c r="G45" s="23">
        <v>0</v>
      </c>
    </row>
    <row r="46" spans="1:7" x14ac:dyDescent="0.2">
      <c r="A46" s="19" t="s">
        <v>81</v>
      </c>
      <c r="B46" s="13" t="s">
        <v>82</v>
      </c>
      <c r="C46" s="17">
        <v>2538000</v>
      </c>
      <c r="D46" s="23">
        <v>3299500</v>
      </c>
      <c r="E46" s="23">
        <v>0</v>
      </c>
      <c r="F46" s="23">
        <v>0</v>
      </c>
      <c r="G46" s="23">
        <v>0</v>
      </c>
    </row>
    <row r="47" spans="1:7" x14ac:dyDescent="0.2">
      <c r="A47" s="19" t="s">
        <v>31</v>
      </c>
      <c r="B47" s="13" t="s">
        <v>65</v>
      </c>
      <c r="C47" s="17">
        <v>58566924.560000002</v>
      </c>
      <c r="D47" s="23">
        <v>89713910.890000001</v>
      </c>
      <c r="E47" s="23">
        <v>48944183.310000002</v>
      </c>
      <c r="F47" s="23">
        <v>49804285.359999999</v>
      </c>
      <c r="G47" s="23">
        <v>49804285.359999999</v>
      </c>
    </row>
    <row r="48" spans="1:7" x14ac:dyDescent="0.2">
      <c r="A48" s="19" t="s">
        <v>32</v>
      </c>
      <c r="B48" s="13" t="s">
        <v>66</v>
      </c>
      <c r="C48" s="17">
        <v>6960876.6200000001</v>
      </c>
      <c r="D48" s="23">
        <v>3760000</v>
      </c>
      <c r="E48" s="23">
        <v>7535000</v>
      </c>
      <c r="F48" s="23">
        <v>0</v>
      </c>
      <c r="G48" s="23">
        <v>0</v>
      </c>
    </row>
    <row r="49" spans="1:7" x14ac:dyDescent="0.2">
      <c r="A49" s="18" t="s">
        <v>33</v>
      </c>
      <c r="B49" s="15" t="s">
        <v>67</v>
      </c>
      <c r="C49" s="11">
        <f>C50+C51</f>
        <v>163805695.55000001</v>
      </c>
      <c r="D49" s="11">
        <f t="shared" ref="D49:G49" si="11">D50+D51</f>
        <v>481336231.27999997</v>
      </c>
      <c r="E49" s="11">
        <f t="shared" si="11"/>
        <v>290634975.43000001</v>
      </c>
      <c r="F49" s="11">
        <f t="shared" si="11"/>
        <v>96766257.090000004</v>
      </c>
      <c r="G49" s="11">
        <f t="shared" si="11"/>
        <v>11838456.789999999</v>
      </c>
    </row>
    <row r="50" spans="1:7" x14ac:dyDescent="0.2">
      <c r="A50" s="19" t="s">
        <v>34</v>
      </c>
      <c r="B50" s="13" t="s">
        <v>68</v>
      </c>
      <c r="C50" s="17">
        <v>163805695.55000001</v>
      </c>
      <c r="D50" s="23">
        <v>475926703.51999998</v>
      </c>
      <c r="E50" s="23">
        <v>286848306</v>
      </c>
      <c r="F50" s="23">
        <v>91356729.329999998</v>
      </c>
      <c r="G50" s="23">
        <v>6578486.0599999996</v>
      </c>
    </row>
    <row r="51" spans="1:7" x14ac:dyDescent="0.2">
      <c r="A51" s="19" t="s">
        <v>87</v>
      </c>
      <c r="B51" s="13" t="s">
        <v>102</v>
      </c>
      <c r="C51" s="17">
        <v>0</v>
      </c>
      <c r="D51" s="17">
        <v>5409527.7599999998</v>
      </c>
      <c r="E51" s="17">
        <v>3786669.43</v>
      </c>
      <c r="F51" s="17">
        <v>5409527.7599999998</v>
      </c>
      <c r="G51" s="17">
        <v>5259970.7300000004</v>
      </c>
    </row>
    <row r="52" spans="1:7" x14ac:dyDescent="0.2">
      <c r="A52" s="18" t="s">
        <v>35</v>
      </c>
      <c r="B52" s="15" t="s">
        <v>69</v>
      </c>
      <c r="C52" s="11">
        <f>C53</f>
        <v>5043295.17</v>
      </c>
      <c r="D52" s="11">
        <f t="shared" ref="D52:G52" si="12">D53</f>
        <v>3324750.11</v>
      </c>
      <c r="E52" s="11">
        <f t="shared" si="12"/>
        <v>1108250.04</v>
      </c>
      <c r="F52" s="11">
        <f t="shared" si="12"/>
        <v>0</v>
      </c>
      <c r="G52" s="11">
        <f t="shared" si="12"/>
        <v>0</v>
      </c>
    </row>
    <row r="53" spans="1:7" x14ac:dyDescent="0.2">
      <c r="A53" s="19" t="s">
        <v>36</v>
      </c>
      <c r="B53" s="13" t="s">
        <v>70</v>
      </c>
      <c r="C53" s="17">
        <v>5043295.17</v>
      </c>
      <c r="D53" s="23">
        <v>3324750.11</v>
      </c>
      <c r="E53" s="23">
        <v>1108250.04</v>
      </c>
      <c r="F53" s="23">
        <v>0</v>
      </c>
      <c r="G53" s="23">
        <v>0</v>
      </c>
    </row>
    <row r="54" spans="1:7" ht="25.5" x14ac:dyDescent="0.2">
      <c r="A54" s="9" t="s">
        <v>76</v>
      </c>
      <c r="B54" s="15" t="s">
        <v>77</v>
      </c>
      <c r="C54" s="11">
        <f t="shared" ref="C54:D54" si="13">C55</f>
        <v>100482.21</v>
      </c>
      <c r="D54" s="11">
        <f t="shared" si="13"/>
        <v>92440</v>
      </c>
      <c r="E54" s="11">
        <f>E55</f>
        <v>95398.89</v>
      </c>
      <c r="F54" s="11">
        <f t="shared" ref="F54:G54" si="14">F55</f>
        <v>94828.25</v>
      </c>
      <c r="G54" s="11">
        <f t="shared" si="14"/>
        <v>92400</v>
      </c>
    </row>
    <row r="55" spans="1:7" x14ac:dyDescent="0.2">
      <c r="A55" s="12" t="s">
        <v>78</v>
      </c>
      <c r="B55" s="13" t="s">
        <v>103</v>
      </c>
      <c r="C55" s="14">
        <v>100482.21</v>
      </c>
      <c r="D55" s="14">
        <v>92440</v>
      </c>
      <c r="E55" s="14">
        <v>95398.89</v>
      </c>
      <c r="F55" s="14">
        <v>94828.25</v>
      </c>
      <c r="G55" s="14">
        <v>92400</v>
      </c>
    </row>
    <row r="56" spans="1:7" x14ac:dyDescent="0.2">
      <c r="A56" s="21"/>
      <c r="B56" s="15" t="s">
        <v>104</v>
      </c>
      <c r="C56" s="11">
        <f>C5+C14+C17+C20+C26+C31+C38+C41+C43+C49+C52+C54</f>
        <v>2276683614.9000001</v>
      </c>
      <c r="D56" s="11">
        <f>D5+D14+D17+D20+D26+D31+D38+D41+D43+D49+D52+D54</f>
        <v>3534773143.3899999</v>
      </c>
      <c r="E56" s="11">
        <f>E5+E17+E20+E26+E31+E38+E41+E43+E49+E52+E54</f>
        <v>1916727820.8000004</v>
      </c>
      <c r="F56" s="11">
        <f>F5+F17+F20+F26+F31+F38+F41+F43+F49+F52+F54</f>
        <v>1409176296.8699996</v>
      </c>
      <c r="G56" s="11">
        <f>G5+G17+G20+G26+G31+G38+G41+G43+G49+G52+G54</f>
        <v>1417725011.8399997</v>
      </c>
    </row>
  </sheetData>
  <mergeCells count="1">
    <mergeCell ref="A1:G1"/>
  </mergeCells>
  <pageMargins left="0.59055118110236227" right="0.59055118110236227" top="0.55118110236220474" bottom="0.35433070866141736" header="0.31496062992125984" footer="0.31496062992125984"/>
  <pageSetup paperSize="9" scale="55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2024-11-01T03:28:45Z</dcterms:modified>
</cp:coreProperties>
</file>