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4841A49-B7BF-4966-B3B7-72513D6D4F0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.2025" sheetId="1" r:id="rId1"/>
  </sheets>
  <definedNames>
    <definedName name="_xlnm.Print_Area" localSheetId="0">'01.04.2025'!$A$1:$G$53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F11" i="1"/>
  <c r="G41" i="1"/>
  <c r="E40" i="1"/>
  <c r="G40" i="1" s="1"/>
  <c r="D40" i="1"/>
  <c r="C40" i="1"/>
  <c r="F35" i="1" l="1"/>
  <c r="F27" i="1"/>
  <c r="F21" i="1"/>
  <c r="F16" i="1"/>
  <c r="F14" i="1"/>
  <c r="F12" i="1"/>
  <c r="F10" i="1"/>
  <c r="F53" i="1" l="1"/>
  <c r="F51" i="1"/>
  <c r="F48" i="1"/>
  <c r="F46" i="1"/>
  <c r="F45" i="1"/>
  <c r="F44" i="1"/>
  <c r="F43" i="1"/>
  <c r="F39" i="1"/>
  <c r="F38" i="1"/>
  <c r="F36" i="1"/>
  <c r="F33" i="1"/>
  <c r="F32" i="1"/>
  <c r="F31" i="1"/>
  <c r="F29" i="1"/>
  <c r="F28" i="1"/>
  <c r="F26" i="1"/>
  <c r="F24" i="1"/>
  <c r="F23" i="1"/>
  <c r="F22" i="1"/>
  <c r="F18" i="1"/>
  <c r="F9" i="1"/>
  <c r="E47" i="1"/>
  <c r="D47" i="1"/>
  <c r="G49" i="1"/>
  <c r="G8" i="1"/>
  <c r="G53" i="1"/>
  <c r="G51" i="1"/>
  <c r="G48" i="1"/>
  <c r="G46" i="1"/>
  <c r="G45" i="1"/>
  <c r="G44" i="1"/>
  <c r="G43" i="1"/>
  <c r="G39" i="1"/>
  <c r="G38" i="1"/>
  <c r="G36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19" i="1"/>
  <c r="G18" i="1"/>
  <c r="G16" i="1"/>
  <c r="G14" i="1"/>
  <c r="G12" i="1"/>
  <c r="G11" i="1"/>
  <c r="G10" i="1"/>
  <c r="G9" i="1"/>
  <c r="C52" i="1"/>
  <c r="C50" i="1"/>
  <c r="C47" i="1"/>
  <c r="C42" i="1"/>
  <c r="C37" i="1"/>
  <c r="C30" i="1"/>
  <c r="C25" i="1"/>
  <c r="C20" i="1"/>
  <c r="C17" i="1"/>
  <c r="C15" i="1"/>
  <c r="C7" i="1"/>
  <c r="E52" i="1"/>
  <c r="E50" i="1"/>
  <c r="E42" i="1"/>
  <c r="E37" i="1"/>
  <c r="E30" i="1"/>
  <c r="E25" i="1"/>
  <c r="E20" i="1"/>
  <c r="E17" i="1"/>
  <c r="E15" i="1"/>
  <c r="E7" i="1"/>
  <c r="F15" i="1" l="1"/>
  <c r="C6" i="1"/>
  <c r="F17" i="1"/>
  <c r="F52" i="1"/>
  <c r="F50" i="1"/>
  <c r="F47" i="1"/>
  <c r="F42" i="1"/>
  <c r="F37" i="1"/>
  <c r="F30" i="1"/>
  <c r="F25" i="1"/>
  <c r="F20" i="1"/>
  <c r="F7" i="1"/>
  <c r="E6" i="1"/>
  <c r="D15" i="1"/>
  <c r="G15" i="1" s="1"/>
  <c r="D17" i="1"/>
  <c r="G17" i="1" s="1"/>
  <c r="F6" i="1" l="1"/>
  <c r="D52" i="1"/>
  <c r="G52" i="1" s="1"/>
  <c r="D50" i="1"/>
  <c r="G50" i="1" s="1"/>
  <c r="G47" i="1"/>
  <c r="D42" i="1"/>
  <c r="G42" i="1" s="1"/>
  <c r="D37" i="1"/>
  <c r="G37" i="1" s="1"/>
  <c r="D30" i="1"/>
  <c r="G30" i="1" s="1"/>
  <c r="D25" i="1"/>
  <c r="G25" i="1" s="1"/>
  <c r="D20" i="1"/>
  <c r="G20" i="1" s="1"/>
  <c r="D7" i="1"/>
  <c r="G7" i="1" l="1"/>
  <c r="D6" i="1"/>
  <c r="G6" i="1" s="1"/>
</calcChain>
</file>

<file path=xl/sharedStrings.xml><?xml version="1.0" encoding="utf-8"?>
<sst xmlns="http://schemas.openxmlformats.org/spreadsheetml/2006/main" count="105" uniqueCount="105">
  <si>
    <t>Расходы – всего:</t>
  </si>
  <si>
    <t>0100</t>
  </si>
  <si>
    <t>0300</t>
  </si>
  <si>
    <t>0400</t>
  </si>
  <si>
    <t>0500</t>
  </si>
  <si>
    <t>0102</t>
  </si>
  <si>
    <t>0103</t>
  </si>
  <si>
    <t>0104</t>
  </si>
  <si>
    <t>0105</t>
  </si>
  <si>
    <t>0106</t>
  </si>
  <si>
    <t>0111</t>
  </si>
  <si>
    <t>0113</t>
  </si>
  <si>
    <t>0405</t>
  </si>
  <si>
    <t>0408</t>
  </si>
  <si>
    <t>0409</t>
  </si>
  <si>
    <t>0412</t>
  </si>
  <si>
    <t>0501</t>
  </si>
  <si>
    <t>0502</t>
  </si>
  <si>
    <t>0503</t>
  </si>
  <si>
    <t>0505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</si>
  <si>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</si>
  <si>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</si>
  <si>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</si>
  <si>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</si>
  <si>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</si>
  <si>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</si>
  <si>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</si>
  <si>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</si>
  <si>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</si>
  <si>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</si>
  <si>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</si>
  <si>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</si>
  <si>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1004</t>
  </si>
  <si>
    <t>1006</t>
  </si>
  <si>
    <t>1100</t>
  </si>
  <si>
    <t>1102</t>
  </si>
  <si>
    <t>1200</t>
  </si>
  <si>
    <t>1202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</si>
  <si>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</si>
  <si>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</si>
  <si>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</si>
  <si>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</si>
  <si>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</si>
  <si>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</si>
  <si>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Резервные фонды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</si>
  <si>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</si>
  <si>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</si>
  <si>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</si>
  <si>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</si>
  <si>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</si>
  <si>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</si>
  <si>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</si>
  <si>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</si>
  <si>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</si>
  <si>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</si>
  <si>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</si>
  <si>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</si>
  <si>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</si>
  <si>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</si>
  <si>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</si>
  <si>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</si>
  <si>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</si>
  <si>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</si>
  <si>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</si>
  <si>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</si>
  <si>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</si>
  <si>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</si>
  <si>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</si>
  <si>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</si>
  <si>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</si>
  <si>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</si>
  <si>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</si>
  <si>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ОБЩЕГОСУДАРСТВЕННЫЕ ВОПРОСЫ</t>
  </si>
  <si>
    <t>ЖИЛИЩНО-КОММУНАЛЬНОЕ ХОЗЯЙСТВО</t>
  </si>
  <si>
    <t>Другие вопросы в области национальной экономики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</si>
  <si>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</si>
  <si>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</si>
  <si>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</si>
  <si>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</si>
  <si>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</si>
  <si>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</si>
  <si>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0200</t>
  </si>
  <si>
    <t>НАЦИОНАЛЬНАЯ ОБОРОНА</t>
  </si>
  <si>
    <t>1003</t>
  </si>
  <si>
    <t>Социальное обеспечение населения</t>
  </si>
  <si>
    <t>0203</t>
  </si>
  <si>
    <t>Мобилизационная и вневойсковая подготовка</t>
  </si>
  <si>
    <t>0314</t>
  </si>
  <si>
    <t>Другие вопросы в области национальной безопасности и правоохранительной деятельности</t>
  </si>
  <si>
    <t>Код раздела/ подраздела</t>
  </si>
  <si>
    <t>1103</t>
  </si>
  <si>
    <t>Спорт высших достижений</t>
  </si>
  <si>
    <t>Наименование показателя</t>
  </si>
  <si>
    <t>6=5/3*100%</t>
  </si>
  <si>
    <t>7=5/4*100%</t>
  </si>
  <si>
    <t>0900</t>
  </si>
  <si>
    <t>0907</t>
  </si>
  <si>
    <t>ЗДРАВООХРАНЕНИЕ</t>
  </si>
  <si>
    <t>Санитарно-эпидемиологическое оборудование</t>
  </si>
  <si>
    <t>Исполнение на 01.04.2024</t>
  </si>
  <si>
    <t>Исполнение на 01.04.2025</t>
  </si>
  <si>
    <t>Сравнительные показатели исполнения бюджета на 01.04.2025 к плану 2025 года (%)</t>
  </si>
  <si>
    <t>Сравнительные показатели исполнения бюджета на 01.04.2025 к 01.04.2024 (%)</t>
  </si>
  <si>
    <t xml:space="preserve">План 2025 года (сводная бюджетная роспись по состоянию на 01.04.2025) </t>
  </si>
  <si>
    <t>Исполнение бюджета городского округа Большой Камень по разделам и подразделам классификации расходов                                                                                                 по состоянию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</si>
</sst>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1" fontId="2" fillId="0" borderId="1">
      <alignment horizontal="center" vertical="top" shrinkToFit="1"/>
    </xf>
    <xf numFmtId="4" fontId="3" fillId="3" borderId="1">
      <alignment horizontal="right" vertical="top" shrinkToFit="1"/>
    </xf>
    <xf numFmtId="0" fontId="3" fillId="0" borderId="1">
      <alignment vertical="top" wrapText="1"/>
    </xf>
  </cellStyleXfs>
  <cellXfs count="37">
    <xf numFmtId="0" fontId="0" fillId="0" borderId="0" xfId="0"/>
    <xf numFmtId="0" fontId="4" fillId="0" borderId="8" xfId="0" applyFont="1" applyBorder="1" applyAlignment="1">
      <alignment horizontal="left" vertical="center" wrapText="1" readingOrder="1"/>
    </xf>
    <xf numFmtId="0" fontId="6" fillId="0" borderId="8" xfId="0" applyFont="1" applyBorder="1" applyAlignment="1">
      <alignment horizontal="left" vertical="center" wrapText="1" readingOrder="1"/>
    </xf>
    <xf numFmtId="49" fontId="6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" fontId="6" fillId="2" borderId="1" xfId="3" applyNumberFormat="1" applyFont="1" applyFill="1" applyAlignment="1" applyProtection="1">
      <alignment horizontal="right" vertical="center" shrinkToFit="1"/>
    </xf>
    <xf numFmtId="0" fontId="8" fillId="0" borderId="0" xfId="0" applyFont="1"/>
    <xf numFmtId="0" fontId="4" fillId="0" borderId="10" xfId="0" applyFont="1" applyBorder="1"/>
    <xf numFmtId="0" fontId="6" fillId="0" borderId="7" xfId="0" applyFont="1" applyBorder="1" applyAlignment="1">
      <alignment horizontal="left" vertical="center" wrapText="1" readingOrder="1"/>
    </xf>
    <xf numFmtId="4" fontId="5" fillId="0" borderId="3" xfId="0" applyNumberFormat="1" applyFont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0" xfId="0" applyFont="1"/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4" fontId="11" fillId="2" borderId="1" xfId="3" applyNumberFormat="1" applyFont="1" applyFill="1" applyAlignment="1" applyProtection="1">
      <alignment horizontal="right" vertical="center" shrinkToFit="1"/>
    </xf>
    <xf numFmtId="4" fontId="12" fillId="0" borderId="3" xfId="0" applyNumberFormat="1" applyFont="1" applyBorder="1" applyAlignment="1">
      <alignment horizontal="right" vertical="center" wrapText="1" readingOrder="1"/>
    </xf>
    <xf numFmtId="0" fontId="10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7" fillId="0" borderId="19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4" fontId="11" fillId="0" borderId="1" xfId="0" applyNumberFormat="1" applyFont="1" applyBorder="1" applyAlignment="1">
      <alignment horizontal="right" vertical="center" wrapText="1" readingOrder="1"/>
    </xf>
    <xf numFmtId="4" fontId="4" fillId="2" borderId="1" xfId="3" applyNumberFormat="1" applyFont="1" applyFill="1" applyAlignment="1" applyProtection="1">
      <alignment horizontal="right" vertical="center" shrinkToFit="1"/>
    </xf>
    <xf numFmtId="4" fontId="13" fillId="2" borderId="1" xfId="3" applyNumberFormat="1" applyFont="1" applyFill="1" applyAlignment="1" applyProtection="1">
      <alignment horizontal="right" vertical="center" shrinkToFit="1"/>
    </xf>
    <xf numFmtId="4" fontId="13" fillId="0" borderId="1" xfId="0" applyNumberFormat="1" applyFont="1" applyBorder="1" applyAlignment="1">
      <alignment horizontal="right" vertical="center" wrapText="1" readingOrder="1"/>
    </xf>
  </cellXfs>
  <cellStyles count="5">
    <cellStyle name="xl24" xfId="1" xr:uid="{00000000-0005-0000-0000-000000000000}"/>
    <cellStyle name="xl25" xfId="2" xr:uid="{00000000-0005-0000-0000-000001000000}"/>
    <cellStyle name="xl37" xfId="4" xr:uid="{ECD73BAE-4660-4BC8-908D-2D93C448A27B}"/>
    <cellStyle name="xl38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B10" sqref="B10"/>
    </sheetView>
  </sheetViews>
  <sheetFormatPr defaultRowHeight="15" x14ac:dyDescent="0.25"/>
  <cols>
    <col min="1" max="1" width="13.140625" style="13" customWidth="1"/>
    <col min="2" max="2" width="61" style="6" customWidth="1"/>
    <col min="3" max="3" width="21.140625" style="6" customWidth="1"/>
    <col min="4" max="4" width="22.85546875" style="6" customWidth="1"/>
    <col min="5" max="5" width="19.28515625" style="6" customWidth="1"/>
    <col min="6" max="6" width="19.5703125" style="6" customWidth="1"/>
    <col min="7" max="7" width="20.7109375" style="6" customWidth="1"/>
    <col min="8" max="8" width="9.140625" style="12"/>
    <col min="9" max="16384" width="9.140625" style="6"/>
  </cols>
  <sheetData>
    <row r="1" spans="1:7" s="12" customFormat="1" ht="42.75" customHeight="1" x14ac:dyDescent="0.25">
      <c r="A1" s="18" t="s">
        <v>104</v>
      </c>
      <c r="B1" s="18"/>
      <c r="C1" s="18"/>
      <c r="D1" s="18"/>
      <c r="E1" s="18"/>
      <c r="F1" s="18"/>
      <c r="G1" s="18"/>
    </row>
    <row r="3" spans="1:7" ht="35.25" customHeight="1" x14ac:dyDescent="0.25">
      <c r="A3" s="19" t="s">
        <v>89</v>
      </c>
      <c r="B3" s="21" t="s">
        <v>92</v>
      </c>
      <c r="C3" s="31" t="s">
        <v>99</v>
      </c>
      <c r="D3" s="23" t="s">
        <v>103</v>
      </c>
      <c r="E3" s="25" t="s">
        <v>100</v>
      </c>
      <c r="F3" s="29" t="s">
        <v>102</v>
      </c>
      <c r="G3" s="27" t="s">
        <v>101</v>
      </c>
    </row>
    <row r="4" spans="1:7" ht="28.5" customHeight="1" x14ac:dyDescent="0.25">
      <c r="A4" s="20"/>
      <c r="B4" s="22"/>
      <c r="C4" s="32"/>
      <c r="D4" s="24"/>
      <c r="E4" s="26"/>
      <c r="F4" s="30"/>
      <c r="G4" s="28"/>
    </row>
    <row r="5" spans="1:7" ht="16.5" customHeight="1" x14ac:dyDescent="0.25">
      <c r="A5" s="10">
        <v>1</v>
      </c>
      <c r="B5" s="11">
        <v>2</v>
      </c>
      <c r="C5" s="11">
        <v>3</v>
      </c>
      <c r="D5" s="11">
        <v>4</v>
      </c>
      <c r="E5" s="11">
        <v>5</v>
      </c>
      <c r="F5" s="14" t="s">
        <v>93</v>
      </c>
      <c r="G5" s="15" t="s">
        <v>94</v>
      </c>
    </row>
    <row r="6" spans="1:7" ht="15.75" x14ac:dyDescent="0.25">
      <c r="A6" s="7"/>
      <c r="B6" s="8" t="s">
        <v>0</v>
      </c>
      <c r="C6" s="9">
        <f>C7+C15+C17+C20+C25+C30+C37+C40+C42+C47+C50+C52</f>
        <v>484591021.37</v>
      </c>
      <c r="D6" s="17">
        <f>D7+D15+D17+D20+D25+D30+D37+D40+D42+D47+D50+D52</f>
        <v>3076855187.8600001</v>
      </c>
      <c r="E6" s="17">
        <f>E7+E15+E17+E20+E25+E30+E37+E42+E47+E50+E52</f>
        <v>377582627.18000001</v>
      </c>
      <c r="F6" s="17">
        <f>E6/C6*100</f>
        <v>77.917792639353124</v>
      </c>
      <c r="G6" s="17">
        <f>E6/D6*100</f>
        <v>12.27170614560559</v>
      </c>
    </row>
    <row r="7" spans="1:7" x14ac:dyDescent="0.25">
      <c r="A7" s="3" t="s">
        <v>1</v>
      </c>
      <c r="B7" s="2" t="s">
        <v>72</v>
      </c>
      <c r="C7" s="5">
        <f>SUM(C8:C14)</f>
        <v>38081400.069999993</v>
      </c>
      <c r="D7" s="16">
        <f>SUM(D8:D14)</f>
        <v>223560414.94999999</v>
      </c>
      <c r="E7" s="16">
        <f>SUM(E8:E14)</f>
        <v>40704115.620000005</v>
      </c>
      <c r="F7" s="33">
        <f t="shared" ref="F7:F53" si="0">E7/C7*100</f>
        <v>106.88713005608781</v>
      </c>
      <c r="G7" s="33">
        <f>E7/D7*100</f>
        <v>18.20721062317925</v>
      </c>
    </row>
    <row r="8" spans="1:7" ht="28.5" x14ac:dyDescent="0.25">
      <c r="A8" s="4" t="s">
        <v>5</v>
      </c>
      <c r="B8" s="1" t="s">
        <v>38</v>
      </c>
      <c r="C8" s="34">
        <v>0</v>
      </c>
      <c r="D8" s="35">
        <v>3873619.26</v>
      </c>
      <c r="E8" s="35">
        <v>0</v>
      </c>
      <c r="F8" s="36">
        <v>0</v>
      </c>
      <c r="G8" s="36">
        <f>E8/D8*100</f>
        <v>0</v>
      </c>
    </row>
    <row r="9" spans="1:7" ht="42.75" x14ac:dyDescent="0.25">
      <c r="A9" s="4" t="s">
        <v>6</v>
      </c>
      <c r="B9" s="1" t="s">
        <v>39</v>
      </c>
      <c r="C9" s="34">
        <v>3110718.7</v>
      </c>
      <c r="D9" s="35">
        <v>13995427.949999999</v>
      </c>
      <c r="E9" s="35">
        <v>2968328.95</v>
      </c>
      <c r="F9" s="36">
        <f t="shared" si="0"/>
        <v>95.422609251038992</v>
      </c>
      <c r="G9" s="36">
        <f>E9/D9*100</f>
        <v>21.209276062187154</v>
      </c>
    </row>
    <row r="10" spans="1:7" ht="57" x14ac:dyDescent="0.25">
      <c r="A10" s="4" t="s">
        <v>7</v>
      </c>
      <c r="B10" s="1" t="s">
        <v>40</v>
      </c>
      <c r="C10" s="34">
        <v>24719082.969999999</v>
      </c>
      <c r="D10" s="35">
        <v>124428382.06</v>
      </c>
      <c r="E10" s="35">
        <v>26745716.07</v>
      </c>
      <c r="F10" s="36">
        <f t="shared" si="0"/>
        <v>108.19865810742088</v>
      </c>
      <c r="G10" s="36">
        <f t="shared" ref="G10:G53" si="1">E10/D10*100</f>
        <v>21.494867671833166</v>
      </c>
    </row>
    <row r="11" spans="1:7" x14ac:dyDescent="0.25">
      <c r="A11" s="4" t="s">
        <v>8</v>
      </c>
      <c r="B11" s="1" t="s">
        <v>41</v>
      </c>
      <c r="C11" s="34">
        <v>11079</v>
      </c>
      <c r="D11" s="35">
        <v>37749</v>
      </c>
      <c r="E11" s="35">
        <v>37749</v>
      </c>
      <c r="F11" s="36">
        <f t="shared" si="0"/>
        <v>340.72569726509613</v>
      </c>
      <c r="G11" s="36">
        <f t="shared" si="1"/>
        <v>100</v>
      </c>
    </row>
    <row r="12" spans="1:7" ht="42.75" x14ac:dyDescent="0.25">
      <c r="A12" s="4" t="s">
        <v>9</v>
      </c>
      <c r="B12" s="1" t="s">
        <v>42</v>
      </c>
      <c r="C12" s="34">
        <v>836257.58</v>
      </c>
      <c r="D12" s="35">
        <v>3171059.26</v>
      </c>
      <c r="E12" s="35">
        <v>700724.69</v>
      </c>
      <c r="F12" s="36">
        <f t="shared" si="0"/>
        <v>83.792925380718216</v>
      </c>
      <c r="G12" s="36">
        <f t="shared" si="1"/>
        <v>22.097495901101514</v>
      </c>
    </row>
    <row r="13" spans="1:7" x14ac:dyDescent="0.25">
      <c r="A13" s="4" t="s">
        <v>10</v>
      </c>
      <c r="B13" s="1" t="s">
        <v>44</v>
      </c>
      <c r="C13" s="34">
        <v>0</v>
      </c>
      <c r="D13" s="35">
        <v>10774525.85</v>
      </c>
      <c r="E13" s="35">
        <v>0</v>
      </c>
      <c r="F13" s="36">
        <v>0</v>
      </c>
      <c r="G13" s="36">
        <f t="shared" si="1"/>
        <v>0</v>
      </c>
    </row>
    <row r="14" spans="1:7" x14ac:dyDescent="0.25">
      <c r="A14" s="4" t="s">
        <v>11</v>
      </c>
      <c r="B14" s="1" t="s">
        <v>43</v>
      </c>
      <c r="C14" s="34">
        <v>9404261.8200000003</v>
      </c>
      <c r="D14" s="35">
        <v>67279651.569999993</v>
      </c>
      <c r="E14" s="35">
        <v>10251596.91</v>
      </c>
      <c r="F14" s="36">
        <f t="shared" si="0"/>
        <v>109.01011803178402</v>
      </c>
      <c r="G14" s="36">
        <f t="shared" si="1"/>
        <v>15.237291916314247</v>
      </c>
    </row>
    <row r="15" spans="1:7" x14ac:dyDescent="0.25">
      <c r="A15" s="3" t="s">
        <v>81</v>
      </c>
      <c r="B15" s="2" t="s">
        <v>82</v>
      </c>
      <c r="C15" s="5">
        <f t="shared" ref="C15:E15" si="2">C16</f>
        <v>766210</v>
      </c>
      <c r="D15" s="16">
        <f>D16</f>
        <v>555250</v>
      </c>
      <c r="E15" s="16">
        <f t="shared" si="2"/>
        <v>320855</v>
      </c>
      <c r="F15" s="33">
        <f t="shared" si="0"/>
        <v>41.875595463384713</v>
      </c>
      <c r="G15" s="33">
        <f t="shared" si="1"/>
        <v>57.785682125168847</v>
      </c>
    </row>
    <row r="16" spans="1:7" x14ac:dyDescent="0.25">
      <c r="A16" s="4" t="s">
        <v>85</v>
      </c>
      <c r="B16" s="1" t="s">
        <v>86</v>
      </c>
      <c r="C16" s="34">
        <v>766210</v>
      </c>
      <c r="D16" s="35">
        <v>555250</v>
      </c>
      <c r="E16" s="35">
        <v>320855</v>
      </c>
      <c r="F16" s="36">
        <f t="shared" si="0"/>
        <v>41.875595463384713</v>
      </c>
      <c r="G16" s="36">
        <f t="shared" si="1"/>
        <v>57.785682125168847</v>
      </c>
    </row>
    <row r="17" spans="1:7" ht="30" x14ac:dyDescent="0.25">
      <c r="A17" s="3" t="s">
        <v>2</v>
      </c>
      <c r="B17" s="2" t="s">
        <v>45</v>
      </c>
      <c r="C17" s="5">
        <f t="shared" ref="C17" si="3">C18+C19</f>
        <v>5575448.5499999998</v>
      </c>
      <c r="D17" s="16">
        <f>D18+D19</f>
        <v>29074944.559999999</v>
      </c>
      <c r="E17" s="16">
        <f t="shared" ref="E17" si="4">E18+E19</f>
        <v>5813857.4500000002</v>
      </c>
      <c r="F17" s="33">
        <f t="shared" si="0"/>
        <v>104.27604878534839</v>
      </c>
      <c r="G17" s="33">
        <f t="shared" si="1"/>
        <v>19.996108463774835</v>
      </c>
    </row>
    <row r="18" spans="1:7" ht="42.75" x14ac:dyDescent="0.25">
      <c r="A18" s="4" t="s">
        <v>75</v>
      </c>
      <c r="B18" s="1" t="s">
        <v>76</v>
      </c>
      <c r="C18" s="34">
        <v>5575448.5499999998</v>
      </c>
      <c r="D18" s="35">
        <v>28864944.559999999</v>
      </c>
      <c r="E18" s="35">
        <v>5813857.4500000002</v>
      </c>
      <c r="F18" s="36">
        <f t="shared" si="0"/>
        <v>104.27604878534839</v>
      </c>
      <c r="G18" s="36">
        <f t="shared" si="1"/>
        <v>20.141585368075276</v>
      </c>
    </row>
    <row r="19" spans="1:7" ht="28.5" x14ac:dyDescent="0.25">
      <c r="A19" s="4" t="s">
        <v>87</v>
      </c>
      <c r="B19" s="1" t="s">
        <v>88</v>
      </c>
      <c r="C19" s="34">
        <v>0</v>
      </c>
      <c r="D19" s="35">
        <v>210000</v>
      </c>
      <c r="E19" s="35">
        <v>0</v>
      </c>
      <c r="F19" s="36">
        <v>0</v>
      </c>
      <c r="G19" s="36">
        <f t="shared" si="1"/>
        <v>0</v>
      </c>
    </row>
    <row r="20" spans="1:7" x14ac:dyDescent="0.25">
      <c r="A20" s="3" t="s">
        <v>3</v>
      </c>
      <c r="B20" s="2" t="s">
        <v>46</v>
      </c>
      <c r="C20" s="5">
        <f t="shared" ref="C20" si="5">C21+C22+C23+C24</f>
        <v>13376583.75</v>
      </c>
      <c r="D20" s="16">
        <f>D21+D22+D23+D24</f>
        <v>206429639.34999999</v>
      </c>
      <c r="E20" s="16">
        <f t="shared" ref="E20" si="6">E21+E22+E23+E24</f>
        <v>17341016.789999999</v>
      </c>
      <c r="F20" s="33">
        <f t="shared" si="0"/>
        <v>129.63711149343345</v>
      </c>
      <c r="G20" s="33">
        <f t="shared" si="1"/>
        <v>8.4004491044032825</v>
      </c>
    </row>
    <row r="21" spans="1:7" x14ac:dyDescent="0.25">
      <c r="A21" s="4" t="s">
        <v>12</v>
      </c>
      <c r="B21" s="1" t="s">
        <v>47</v>
      </c>
      <c r="C21" s="34">
        <v>338304.93</v>
      </c>
      <c r="D21" s="35">
        <v>3363330.98</v>
      </c>
      <c r="E21" s="35">
        <v>209819.23</v>
      </c>
      <c r="F21" s="36">
        <f t="shared" si="0"/>
        <v>62.02074264776455</v>
      </c>
      <c r="G21" s="36">
        <f t="shared" si="1"/>
        <v>6.2384353858626191</v>
      </c>
    </row>
    <row r="22" spans="1:7" x14ac:dyDescent="0.25">
      <c r="A22" s="4" t="s">
        <v>13</v>
      </c>
      <c r="B22" s="1" t="s">
        <v>48</v>
      </c>
      <c r="C22" s="34">
        <v>1328550</v>
      </c>
      <c r="D22" s="35">
        <v>13350959.279999999</v>
      </c>
      <c r="E22" s="35">
        <v>3057099.87</v>
      </c>
      <c r="F22" s="36">
        <f t="shared" si="0"/>
        <v>230.10800270972115</v>
      </c>
      <c r="G22" s="36">
        <f t="shared" si="1"/>
        <v>22.897979133076948</v>
      </c>
    </row>
    <row r="23" spans="1:7" x14ac:dyDescent="0.25">
      <c r="A23" s="4" t="s">
        <v>14</v>
      </c>
      <c r="B23" s="1" t="s">
        <v>49</v>
      </c>
      <c r="C23" s="34">
        <v>11702728.82</v>
      </c>
      <c r="D23" s="35">
        <v>188423130.69</v>
      </c>
      <c r="E23" s="35">
        <v>13879097.689999999</v>
      </c>
      <c r="F23" s="36">
        <f t="shared" si="0"/>
        <v>118.59710588423256</v>
      </c>
      <c r="G23" s="36">
        <f t="shared" si="1"/>
        <v>7.365920330043954</v>
      </c>
    </row>
    <row r="24" spans="1:7" x14ac:dyDescent="0.25">
      <c r="A24" s="4" t="s">
        <v>15</v>
      </c>
      <c r="B24" s="1" t="s">
        <v>74</v>
      </c>
      <c r="C24" s="34">
        <v>7000</v>
      </c>
      <c r="D24" s="35">
        <v>1292218.3999999999</v>
      </c>
      <c r="E24" s="35">
        <v>195000</v>
      </c>
      <c r="F24" s="36">
        <f t="shared" si="0"/>
        <v>2785.7142857142858</v>
      </c>
      <c r="G24" s="36">
        <f t="shared" si="1"/>
        <v>15.090328384118351</v>
      </c>
    </row>
    <row r="25" spans="1:7" x14ac:dyDescent="0.25">
      <c r="A25" s="3" t="s">
        <v>4</v>
      </c>
      <c r="B25" s="2" t="s">
        <v>73</v>
      </c>
      <c r="C25" s="5">
        <f t="shared" ref="C25" si="7">SUM(C26:C29)</f>
        <v>18558767.890000001</v>
      </c>
      <c r="D25" s="16">
        <f>SUM(D26:D29)</f>
        <v>205221715.42999998</v>
      </c>
      <c r="E25" s="16">
        <f t="shared" ref="E25" si="8">SUM(E26:E29)</f>
        <v>21505580.899999999</v>
      </c>
      <c r="F25" s="33">
        <f t="shared" si="0"/>
        <v>115.87827935273563</v>
      </c>
      <c r="G25" s="33">
        <f t="shared" si="1"/>
        <v>10.479193615032147</v>
      </c>
    </row>
    <row r="26" spans="1:7" x14ac:dyDescent="0.25">
      <c r="A26" s="4" t="s">
        <v>16</v>
      </c>
      <c r="B26" s="1" t="s">
        <v>50</v>
      </c>
      <c r="C26" s="34">
        <v>561572.81999999995</v>
      </c>
      <c r="D26" s="35">
        <v>3800837.04</v>
      </c>
      <c r="E26" s="35">
        <v>1259836.3400000001</v>
      </c>
      <c r="F26" s="36">
        <f t="shared" si="0"/>
        <v>224.34069013525266</v>
      </c>
      <c r="G26" s="36">
        <f t="shared" si="1"/>
        <v>33.146286640060737</v>
      </c>
    </row>
    <row r="27" spans="1:7" x14ac:dyDescent="0.25">
      <c r="A27" s="4" t="s">
        <v>17</v>
      </c>
      <c r="B27" s="1" t="s">
        <v>51</v>
      </c>
      <c r="C27" s="34">
        <v>435031.77</v>
      </c>
      <c r="D27" s="35">
        <v>100330702.81999999</v>
      </c>
      <c r="E27" s="35">
        <v>0</v>
      </c>
      <c r="F27" s="36">
        <f t="shared" si="0"/>
        <v>0</v>
      </c>
      <c r="G27" s="36">
        <f t="shared" si="1"/>
        <v>0</v>
      </c>
    </row>
    <row r="28" spans="1:7" x14ac:dyDescent="0.25">
      <c r="A28" s="4" t="s">
        <v>18</v>
      </c>
      <c r="B28" s="1" t="s">
        <v>52</v>
      </c>
      <c r="C28" s="34">
        <v>5947279.7800000003</v>
      </c>
      <c r="D28" s="35">
        <v>59000680.469999999</v>
      </c>
      <c r="E28" s="35">
        <v>7331838.4800000004</v>
      </c>
      <c r="F28" s="36">
        <f t="shared" si="0"/>
        <v>123.28053750987313</v>
      </c>
      <c r="G28" s="36">
        <f t="shared" si="1"/>
        <v>12.426701559362542</v>
      </c>
    </row>
    <row r="29" spans="1:7" ht="28.5" x14ac:dyDescent="0.25">
      <c r="A29" s="4" t="s">
        <v>19</v>
      </c>
      <c r="B29" s="1" t="s">
        <v>53</v>
      </c>
      <c r="C29" s="34">
        <v>11614883.52</v>
      </c>
      <c r="D29" s="35">
        <v>42089495.100000001</v>
      </c>
      <c r="E29" s="35">
        <v>12913906.08</v>
      </c>
      <c r="F29" s="36">
        <f t="shared" si="0"/>
        <v>111.18412042413664</v>
      </c>
      <c r="G29" s="36">
        <f t="shared" si="1"/>
        <v>30.682017090768092</v>
      </c>
    </row>
    <row r="30" spans="1:7" x14ac:dyDescent="0.25">
      <c r="A30" s="3" t="s">
        <v>20</v>
      </c>
      <c r="B30" s="2" t="s">
        <v>54</v>
      </c>
      <c r="C30" s="5">
        <f t="shared" ref="C30" si="9">SUM(C31:C36)</f>
        <v>225040096.64000002</v>
      </c>
      <c r="D30" s="16">
        <f>SUM(D31:D36)</f>
        <v>1743329325.75</v>
      </c>
      <c r="E30" s="16">
        <f t="shared" ref="E30" si="10">SUM(E31:E36)</f>
        <v>242114181.69</v>
      </c>
      <c r="F30" s="33">
        <f t="shared" si="0"/>
        <v>107.58713016254772</v>
      </c>
      <c r="G30" s="33">
        <f t="shared" si="1"/>
        <v>13.888034699688182</v>
      </c>
    </row>
    <row r="31" spans="1:7" x14ac:dyDescent="0.25">
      <c r="A31" s="4" t="s">
        <v>21</v>
      </c>
      <c r="B31" s="1" t="s">
        <v>55</v>
      </c>
      <c r="C31" s="34">
        <v>90597702.790000007</v>
      </c>
      <c r="D31" s="35">
        <v>680089991.03999996</v>
      </c>
      <c r="E31" s="35">
        <v>88554599.879999995</v>
      </c>
      <c r="F31" s="36">
        <f t="shared" si="0"/>
        <v>97.744862345201184</v>
      </c>
      <c r="G31" s="36">
        <f t="shared" si="1"/>
        <v>13.021012078795849</v>
      </c>
    </row>
    <row r="32" spans="1:7" x14ac:dyDescent="0.25">
      <c r="A32" s="4" t="s">
        <v>22</v>
      </c>
      <c r="B32" s="1" t="s">
        <v>56</v>
      </c>
      <c r="C32" s="34">
        <v>112340762.76000001</v>
      </c>
      <c r="D32" s="35">
        <v>953792479.26999998</v>
      </c>
      <c r="E32" s="35">
        <v>132463291.83</v>
      </c>
      <c r="F32" s="36">
        <f t="shared" si="0"/>
        <v>117.91204597122854</v>
      </c>
      <c r="G32" s="36">
        <f t="shared" si="1"/>
        <v>13.888062100403943</v>
      </c>
    </row>
    <row r="33" spans="1:7" x14ac:dyDescent="0.25">
      <c r="A33" s="4" t="s">
        <v>23</v>
      </c>
      <c r="B33" s="1" t="s">
        <v>57</v>
      </c>
      <c r="C33" s="34">
        <v>12935190.720000001</v>
      </c>
      <c r="D33" s="35">
        <v>62604977.119999997</v>
      </c>
      <c r="E33" s="35">
        <v>12844387.43</v>
      </c>
      <c r="F33" s="36">
        <f t="shared" si="0"/>
        <v>99.298013520128436</v>
      </c>
      <c r="G33" s="36">
        <f t="shared" si="1"/>
        <v>20.516559578610067</v>
      </c>
    </row>
    <row r="34" spans="1:7" ht="28.5" x14ac:dyDescent="0.25">
      <c r="A34" s="4" t="s">
        <v>24</v>
      </c>
      <c r="B34" s="1" t="s">
        <v>58</v>
      </c>
      <c r="C34" s="34">
        <v>0</v>
      </c>
      <c r="D34" s="35">
        <v>45000</v>
      </c>
      <c r="E34" s="35">
        <v>16400</v>
      </c>
      <c r="F34" s="36">
        <v>0</v>
      </c>
      <c r="G34" s="36">
        <f t="shared" si="1"/>
        <v>36.444444444444443</v>
      </c>
    </row>
    <row r="35" spans="1:7" x14ac:dyDescent="0.25">
      <c r="A35" s="4" t="s">
        <v>25</v>
      </c>
      <c r="B35" s="1" t="s">
        <v>59</v>
      </c>
      <c r="C35" s="34">
        <v>264177.53000000003</v>
      </c>
      <c r="D35" s="35">
        <v>698886.39</v>
      </c>
      <c r="E35" s="35">
        <v>0</v>
      </c>
      <c r="F35" s="36">
        <f t="shared" si="0"/>
        <v>0</v>
      </c>
      <c r="G35" s="36">
        <f t="shared" si="1"/>
        <v>0</v>
      </c>
    </row>
    <row r="36" spans="1:7" x14ac:dyDescent="0.25">
      <c r="A36" s="4" t="s">
        <v>26</v>
      </c>
      <c r="B36" s="1" t="s">
        <v>60</v>
      </c>
      <c r="C36" s="34">
        <v>8902262.8399999999</v>
      </c>
      <c r="D36" s="35">
        <v>46097991.93</v>
      </c>
      <c r="E36" s="35">
        <v>8235502.5499999998</v>
      </c>
      <c r="F36" s="36">
        <f t="shared" si="0"/>
        <v>92.510215638611726</v>
      </c>
      <c r="G36" s="36">
        <f t="shared" si="1"/>
        <v>17.865208884815733</v>
      </c>
    </row>
    <row r="37" spans="1:7" x14ac:dyDescent="0.25">
      <c r="A37" s="3" t="s">
        <v>27</v>
      </c>
      <c r="B37" s="2" t="s">
        <v>61</v>
      </c>
      <c r="C37" s="5">
        <f t="shared" ref="C37" si="11">SUM(C38:C39)</f>
        <v>160080311.23000002</v>
      </c>
      <c r="D37" s="16">
        <f>SUM(D38:D39)</f>
        <v>120014893.67</v>
      </c>
      <c r="E37" s="16">
        <f t="shared" ref="E37" si="12">SUM(E38:E39)</f>
        <v>21519179.990000002</v>
      </c>
      <c r="F37" s="33">
        <f t="shared" si="0"/>
        <v>13.442739975112678</v>
      </c>
      <c r="G37" s="33">
        <f t="shared" si="1"/>
        <v>17.930424576444988</v>
      </c>
    </row>
    <row r="38" spans="1:7" x14ac:dyDescent="0.25">
      <c r="A38" s="4" t="s">
        <v>28</v>
      </c>
      <c r="B38" s="1" t="s">
        <v>62</v>
      </c>
      <c r="C38" s="34">
        <v>154354595.12</v>
      </c>
      <c r="D38" s="35">
        <v>88170661.590000004</v>
      </c>
      <c r="E38" s="35">
        <v>15450942.800000001</v>
      </c>
      <c r="F38" s="36">
        <f t="shared" si="0"/>
        <v>10.010030986112181</v>
      </c>
      <c r="G38" s="36">
        <f t="shared" si="1"/>
        <v>17.523904801631193</v>
      </c>
    </row>
    <row r="39" spans="1:7" x14ac:dyDescent="0.25">
      <c r="A39" s="4" t="s">
        <v>29</v>
      </c>
      <c r="B39" s="1" t="s">
        <v>63</v>
      </c>
      <c r="C39" s="34">
        <v>5725716.1100000003</v>
      </c>
      <c r="D39" s="35">
        <v>31844232.079999998</v>
      </c>
      <c r="E39" s="35">
        <v>6068237.1900000004</v>
      </c>
      <c r="F39" s="36">
        <f t="shared" si="0"/>
        <v>105.98215268482809</v>
      </c>
      <c r="G39" s="36">
        <f t="shared" si="1"/>
        <v>19.05600102007547</v>
      </c>
    </row>
    <row r="40" spans="1:7" hidden="1" x14ac:dyDescent="0.25">
      <c r="A40" s="3" t="s">
        <v>95</v>
      </c>
      <c r="B40" s="2" t="s">
        <v>97</v>
      </c>
      <c r="C40" s="5">
        <f>C41</f>
        <v>0</v>
      </c>
      <c r="D40" s="16">
        <f t="shared" ref="D40:E40" si="13">D41</f>
        <v>0</v>
      </c>
      <c r="E40" s="16">
        <f t="shared" si="13"/>
        <v>0</v>
      </c>
      <c r="F40" s="33">
        <v>0</v>
      </c>
      <c r="G40" s="33" t="e">
        <f t="shared" si="1"/>
        <v>#DIV/0!</v>
      </c>
    </row>
    <row r="41" spans="1:7" hidden="1" x14ac:dyDescent="0.25">
      <c r="A41" s="4" t="s">
        <v>96</v>
      </c>
      <c r="B41" s="1" t="s">
        <v>98</v>
      </c>
      <c r="C41" s="34">
        <v>0</v>
      </c>
      <c r="D41" s="35">
        <v>0</v>
      </c>
      <c r="E41" s="35">
        <v>0</v>
      </c>
      <c r="F41" s="36">
        <v>0</v>
      </c>
      <c r="G41" s="36" t="e">
        <f t="shared" si="1"/>
        <v>#DIV/0!</v>
      </c>
    </row>
    <row r="42" spans="1:7" x14ac:dyDescent="0.25">
      <c r="A42" s="3" t="s">
        <v>30</v>
      </c>
      <c r="B42" s="2" t="s">
        <v>64</v>
      </c>
      <c r="C42" s="5">
        <f t="shared" ref="C42" si="14">SUM(C43:C46)</f>
        <v>7824989.2400000002</v>
      </c>
      <c r="D42" s="16">
        <f>SUM(D43:D46)</f>
        <v>47400033.140000001</v>
      </c>
      <c r="E42" s="16">
        <f t="shared" ref="E42" si="15">SUM(E43:E46)</f>
        <v>7890622.1200000001</v>
      </c>
      <c r="F42" s="33">
        <f t="shared" si="0"/>
        <v>100.83876000320224</v>
      </c>
      <c r="G42" s="33">
        <f t="shared" si="1"/>
        <v>16.646870470943302</v>
      </c>
    </row>
    <row r="43" spans="1:7" x14ac:dyDescent="0.25">
      <c r="A43" s="4" t="s">
        <v>31</v>
      </c>
      <c r="B43" s="1" t="s">
        <v>65</v>
      </c>
      <c r="C43" s="34">
        <v>520852.39</v>
      </c>
      <c r="D43" s="35">
        <v>865876.62</v>
      </c>
      <c r="E43" s="35">
        <v>399914.03</v>
      </c>
      <c r="F43" s="36">
        <f t="shared" si="0"/>
        <v>76.780684446892906</v>
      </c>
      <c r="G43" s="36">
        <f t="shared" si="1"/>
        <v>46.186029367555861</v>
      </c>
    </row>
    <row r="44" spans="1:7" x14ac:dyDescent="0.25">
      <c r="A44" s="4" t="s">
        <v>83</v>
      </c>
      <c r="B44" s="1" t="s">
        <v>84</v>
      </c>
      <c r="C44" s="34">
        <v>1650000</v>
      </c>
      <c r="D44" s="35">
        <v>2250000</v>
      </c>
      <c r="E44" s="35">
        <v>2250000</v>
      </c>
      <c r="F44" s="36">
        <f t="shared" si="0"/>
        <v>136.36363636363635</v>
      </c>
      <c r="G44" s="36">
        <f t="shared" si="1"/>
        <v>100</v>
      </c>
    </row>
    <row r="45" spans="1:7" x14ac:dyDescent="0.25">
      <c r="A45" s="4" t="s">
        <v>32</v>
      </c>
      <c r="B45" s="1" t="s">
        <v>66</v>
      </c>
      <c r="C45" s="34">
        <v>4195803.5199999996</v>
      </c>
      <c r="D45" s="35">
        <v>39994156.520000003</v>
      </c>
      <c r="E45" s="35">
        <v>3870708.09</v>
      </c>
      <c r="F45" s="36">
        <f t="shared" si="0"/>
        <v>92.251891003704586</v>
      </c>
      <c r="G45" s="36">
        <f t="shared" si="1"/>
        <v>9.6781840818779674</v>
      </c>
    </row>
    <row r="46" spans="1:7" x14ac:dyDescent="0.25">
      <c r="A46" s="4" t="s">
        <v>33</v>
      </c>
      <c r="B46" s="1" t="s">
        <v>67</v>
      </c>
      <c r="C46" s="34">
        <v>1458333.33</v>
      </c>
      <c r="D46" s="35">
        <v>4290000</v>
      </c>
      <c r="E46" s="35">
        <v>1370000</v>
      </c>
      <c r="F46" s="36">
        <f t="shared" si="0"/>
        <v>93.942857357583662</v>
      </c>
      <c r="G46" s="36">
        <f t="shared" si="1"/>
        <v>31.934731934731936</v>
      </c>
    </row>
    <row r="47" spans="1:7" x14ac:dyDescent="0.25">
      <c r="A47" s="3" t="s">
        <v>34</v>
      </c>
      <c r="B47" s="2" t="s">
        <v>68</v>
      </c>
      <c r="C47" s="5">
        <f t="shared" ref="C47" si="16">C48</f>
        <v>14683094.74</v>
      </c>
      <c r="D47" s="16">
        <f>D48+D49</f>
        <v>498701594.11000001</v>
      </c>
      <c r="E47" s="16">
        <f>E48+E49</f>
        <v>20075900.32</v>
      </c>
      <c r="F47" s="33">
        <f t="shared" si="0"/>
        <v>136.72799008310423</v>
      </c>
      <c r="G47" s="33">
        <f t="shared" si="1"/>
        <v>4.025633877474994</v>
      </c>
    </row>
    <row r="48" spans="1:7" x14ac:dyDescent="0.25">
      <c r="A48" s="4" t="s">
        <v>35</v>
      </c>
      <c r="B48" s="1" t="s">
        <v>69</v>
      </c>
      <c r="C48" s="34">
        <v>14683094.74</v>
      </c>
      <c r="D48" s="35">
        <v>493292066.35000002</v>
      </c>
      <c r="E48" s="35">
        <v>18725900.32</v>
      </c>
      <c r="F48" s="36">
        <f t="shared" si="0"/>
        <v>127.53374306702867</v>
      </c>
      <c r="G48" s="36">
        <f t="shared" si="1"/>
        <v>3.7961081471587304</v>
      </c>
    </row>
    <row r="49" spans="1:7" x14ac:dyDescent="0.25">
      <c r="A49" s="4" t="s">
        <v>90</v>
      </c>
      <c r="B49" s="1" t="s">
        <v>91</v>
      </c>
      <c r="C49" s="34">
        <v>0</v>
      </c>
      <c r="D49" s="35">
        <v>5409527.7599999998</v>
      </c>
      <c r="E49" s="35">
        <v>1350000</v>
      </c>
      <c r="F49" s="36">
        <v>0</v>
      </c>
      <c r="G49" s="36">
        <f t="shared" si="1"/>
        <v>24.955967690606695</v>
      </c>
    </row>
    <row r="50" spans="1:7" x14ac:dyDescent="0.25">
      <c r="A50" s="3" t="s">
        <v>36</v>
      </c>
      <c r="B50" s="2" t="s">
        <v>70</v>
      </c>
      <c r="C50" s="5">
        <f t="shared" ref="C50:E50" si="17">C51</f>
        <v>581187.57999999996</v>
      </c>
      <c r="D50" s="16">
        <f>D51</f>
        <v>2471978.0099999998</v>
      </c>
      <c r="E50" s="16">
        <f t="shared" si="17"/>
        <v>277062.51</v>
      </c>
      <c r="F50" s="33">
        <f t="shared" si="0"/>
        <v>47.671787824509266</v>
      </c>
      <c r="G50" s="33">
        <f t="shared" si="1"/>
        <v>11.208130043195652</v>
      </c>
    </row>
    <row r="51" spans="1:7" x14ac:dyDescent="0.25">
      <c r="A51" s="4" t="s">
        <v>37</v>
      </c>
      <c r="B51" s="1" t="s">
        <v>71</v>
      </c>
      <c r="C51" s="34">
        <v>581187.57999999996</v>
      </c>
      <c r="D51" s="35">
        <v>2471978.0099999998</v>
      </c>
      <c r="E51" s="35">
        <v>277062.51</v>
      </c>
      <c r="F51" s="36">
        <f t="shared" si="0"/>
        <v>47.671787824509266</v>
      </c>
      <c r="G51" s="36">
        <f t="shared" si="1"/>
        <v>11.208130043195652</v>
      </c>
    </row>
    <row r="52" spans="1:7" ht="30" x14ac:dyDescent="0.25">
      <c r="A52" s="3" t="s">
        <v>77</v>
      </c>
      <c r="B52" s="2" t="s">
        <v>78</v>
      </c>
      <c r="C52" s="5">
        <f t="shared" ref="C52:E52" si="18">C53</f>
        <v>22931.68</v>
      </c>
      <c r="D52" s="16">
        <f>D53</f>
        <v>95398.89</v>
      </c>
      <c r="E52" s="16">
        <f t="shared" si="18"/>
        <v>20254.79</v>
      </c>
      <c r="F52" s="33">
        <f t="shared" si="0"/>
        <v>88.326672969446633</v>
      </c>
      <c r="G52" s="33">
        <f t="shared" si="1"/>
        <v>21.231683094006652</v>
      </c>
    </row>
    <row r="53" spans="1:7" ht="28.5" x14ac:dyDescent="0.25">
      <c r="A53" s="4" t="s">
        <v>79</v>
      </c>
      <c r="B53" s="1" t="s">
        <v>80</v>
      </c>
      <c r="C53" s="34">
        <v>22931.68</v>
      </c>
      <c r="D53" s="35">
        <v>95398.89</v>
      </c>
      <c r="E53" s="35">
        <v>20254.79</v>
      </c>
      <c r="F53" s="36">
        <f t="shared" si="0"/>
        <v>88.326672969446633</v>
      </c>
      <c r="G53" s="36">
        <f t="shared" si="1"/>
        <v>21.231683094006652</v>
      </c>
    </row>
  </sheetData>
  <mergeCells count="8">
    <mergeCell ref="A1:G1"/>
    <mergeCell ref="A3:A4"/>
    <mergeCell ref="B3:B4"/>
    <mergeCell ref="D3:D4"/>
    <mergeCell ref="E3:E4"/>
    <mergeCell ref="G3:G4"/>
    <mergeCell ref="F3:F4"/>
    <mergeCell ref="C3:C4"/>
  </mergeCells>
  <pageMargins left="0.59055118110236227" right="0.59055118110236227" top="0.55118110236220474" bottom="0.35433070866141736" header="0.31496062992125984" footer="0.31496062992125984"/>
  <pageSetup paperSize="9" scale="7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2025-04-17T05:35:49Z</dcterms:modified>
</cp:coreProperties>
</file>