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 defaultThemeVersion="124226"/>
  <xr:revisionPtr revIDLastSave="0" documentId="13_ncr:1_{7C34B279-4786-4677-AE1C-C597024BB8A2}" xr6:coauthVersionLast="45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01.04.2025" sheetId="1" r:id="rId1"/>
  </sheets>
  <definedNames>
    <definedName name="_xlnm.Print_Area" localSheetId="0">'01.04.2025'!$A$1:$G$53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47" i="1" l="1"/>
  <c r="G13" i="1" l="1"/>
  <c r="F11" i="1"/>
  <c r="G41" i="1"/>
  <c r="E40" i="1"/>
  <c r="D40" i="1"/>
  <c r="C40" i="1"/>
  <c r="G40" i="1" l="1"/>
  <c r="F35" i="1"/>
  <c r="F27" i="1"/>
  <c r="F21" i="1"/>
  <c r="F16" i="1"/>
  <c r="F14" i="1"/>
  <c r="F12" i="1"/>
  <c r="F10" i="1"/>
  <c r="F53" i="1" l="1"/>
  <c r="F51" i="1"/>
  <c r="F48" i="1"/>
  <c r="F46" i="1"/>
  <c r="F45" i="1"/>
  <c r="F44" i="1"/>
  <c r="F43" i="1"/>
  <c r="F39" i="1"/>
  <c r="F38" i="1"/>
  <c r="F36" i="1"/>
  <c r="F33" i="1"/>
  <c r="F32" i="1"/>
  <c r="F31" i="1"/>
  <c r="F29" i="1"/>
  <c r="F28" i="1"/>
  <c r="F26" i="1"/>
  <c r="F24" i="1"/>
  <c r="F23" i="1"/>
  <c r="F22" i="1"/>
  <c r="F18" i="1"/>
  <c r="F9" i="1"/>
  <c r="E47" i="1"/>
  <c r="D47" i="1"/>
  <c r="G49" i="1"/>
  <c r="G8" i="1"/>
  <c r="G53" i="1"/>
  <c r="G51" i="1"/>
  <c r="G48" i="1"/>
  <c r="G46" i="1"/>
  <c r="G45" i="1"/>
  <c r="G44" i="1"/>
  <c r="G43" i="1"/>
  <c r="G39" i="1"/>
  <c r="G38" i="1"/>
  <c r="G36" i="1"/>
  <c r="G35" i="1"/>
  <c r="G34" i="1"/>
  <c r="G33" i="1"/>
  <c r="G32" i="1"/>
  <c r="G31" i="1"/>
  <c r="G29" i="1"/>
  <c r="G28" i="1"/>
  <c r="G27" i="1"/>
  <c r="G26" i="1"/>
  <c r="G24" i="1"/>
  <c r="G23" i="1"/>
  <c r="G22" i="1"/>
  <c r="G21" i="1"/>
  <c r="G19" i="1"/>
  <c r="G18" i="1"/>
  <c r="G16" i="1"/>
  <c r="G14" i="1"/>
  <c r="G12" i="1"/>
  <c r="G11" i="1"/>
  <c r="G10" i="1"/>
  <c r="G9" i="1"/>
  <c r="C52" i="1"/>
  <c r="C50" i="1"/>
  <c r="C42" i="1"/>
  <c r="C37" i="1"/>
  <c r="C30" i="1"/>
  <c r="C25" i="1"/>
  <c r="C20" i="1"/>
  <c r="C17" i="1"/>
  <c r="C15" i="1"/>
  <c r="C7" i="1"/>
  <c r="E52" i="1"/>
  <c r="E50" i="1"/>
  <c r="E42" i="1"/>
  <c r="E37" i="1"/>
  <c r="E30" i="1"/>
  <c r="E25" i="1"/>
  <c r="E20" i="1"/>
  <c r="E17" i="1"/>
  <c r="E15" i="1"/>
  <c r="E7" i="1"/>
  <c r="F15" i="1" l="1"/>
  <c r="C6" i="1"/>
  <c r="F17" i="1"/>
  <c r="F52" i="1"/>
  <c r="F50" i="1"/>
  <c r="F47" i="1"/>
  <c r="F42" i="1"/>
  <c r="F37" i="1"/>
  <c r="F30" i="1"/>
  <c r="F25" i="1"/>
  <c r="F20" i="1"/>
  <c r="F7" i="1"/>
  <c r="E6" i="1"/>
  <c r="D15" i="1"/>
  <c r="G15" i="1" s="1"/>
  <c r="D17" i="1"/>
  <c r="G17" i="1" s="1"/>
  <c r="F6" i="1" l="1"/>
  <c r="D52" i="1"/>
  <c r="G52" i="1" s="1"/>
  <c r="D50" i="1"/>
  <c r="G50" i="1" s="1"/>
  <c r="G47" i="1"/>
  <c r="D42" i="1"/>
  <c r="G42" i="1" s="1"/>
  <c r="D37" i="1"/>
  <c r="G37" i="1" s="1"/>
  <c r="D30" i="1"/>
  <c r="G30" i="1" s="1"/>
  <c r="D25" i="1"/>
  <c r="G25" i="1" s="1"/>
  <c r="D20" i="1"/>
  <c r="G20" i="1" s="1"/>
  <c r="D7" i="1"/>
  <c r="G7" i="1" l="1"/>
  <c r="D6" i="1"/>
  <c r="G6" i="1" s="1"/>
</calcChain>
</file>

<file path=xl/sharedStrings.xml><?xml version="1.0" encoding="utf-8"?>
<sst xmlns="http://schemas.openxmlformats.org/spreadsheetml/2006/main" count="105" uniqueCount="105">
  <si>
    <t>Расходы – всего:</t>
  </si>
  <si>
    <t>0100</t>
  </si>
  <si>
    <t>0300</t>
  </si>
  <si>
    <t>0400</t>
  </si>
  <si>
    <t>0500</t>
  </si>
  <si>
    <t>0102</t>
  </si>
  <si>
    <t>0103</t>
  </si>
  <si>
    <t>0104</t>
  </si>
  <si>
    <t>0105</t>
  </si>
  <si>
    <t>0106</t>
  </si>
  <si>
    <t>0111</t>
  </si>
  <si>
    <t>0113</t>
  </si>
  <si>
    <t>0405</t>
  </si>
  <si>
    <t>0408</t>
  </si>
  <si>
    <t>0409</t>
  </si>
  <si>
    <t>0412</t>
  </si>
  <si>
    <t>0501</t>
  </si>
  <si>
    <t>0502</t>
  </si>
  <si>
    <t>0503</t>
  </si>
  <si>
    <t>0505</t>
  </si>
  <si>
    <t>0700</t>
  </si>
  <si>
    <t>0701</t>
  </si>
  <si>
    <t>0702</t>
  </si>
  <si>
    <t>0703</t>
  </si>
  <si>
    <t>0705</t>
  </si>
  <si>
    <t>0707</t>
  </si>
  <si>
    <t>0709</t>
  </si>
  <si>
    <t>0800</t>
  </si>
  <si>
    <t>0801</t>
  </si>
  <si>
    <t>0804</t>
  </si>
  <si>
    <t>1000</t>
  </si>
  <si>
    <t>1001</t>
  </si>
  <si>
    <t>1004</t>
  </si>
  <si>
    <t>1006</t>
  </si>
  <si>
    <t>1100</t>
  </si>
  <si>
    <t>1102</t>
  </si>
  <si>
    <t>1200</t>
  </si>
  <si>
    <t>1202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</si>
  <si>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</si>
  <si>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</si>
  <si>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</si>
  <si>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Судебная система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</si>
  <si>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</si>
  <si>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Другие общегосударственные вопросы</t>
  </si>
  <si>
    <t>Резервные фонды</t>
  </si>
  <si>
    <t>НАЦИОНАЛЬНАЯ БЕЗОПАСНОСТЬ И ПРАВООХРАНИТЕЛЬНАЯ ДЕЯТЕЛЬНОСТЬ</t>
  </si>
  <si>
    <t>НАЦИОНАЛЬНАЯ ЭКОНОМИКА</t>
  </si>
  <si>
    <t>Сельское хозяйство и рыболовство</t>
  </si>
  <si>
    <t>Транспорт</t>
  </si>
  <si>
    <t>Дорожное хозяйство (дорожные фонды)</t>
  </si>
  <si>
    <t>Жилищное хозяйство</t>
  </si>
  <si>
    <t>Коммунальное хозяйство</t>
  </si>
  <si>
    <t>Благоустройство</t>
  </si>
  <si>
    <t>Другие вопросы в области жилищно-коммунального хозяйства</t>
  </si>
  <si>
    <t>ОБРАЗОВАНИЕ</t>
  </si>
  <si>
    <t>Дошкольное образование</t>
  </si>
  <si>
    <t>Общее образование</t>
  </si>
  <si>
    <t>Дополнительное образование детей</t>
  </si>
  <si>
    <t>Профессиональная подготовка, переподготовка и повышение квалификации</t>
  </si>
  <si>
    <t>Молодежная политика</t>
  </si>
  <si>
    <t>Другие вопросы в области образования</t>
  </si>
  <si>
    <t>КУЛЬТУРА, КИНЕМАТОГРАФИЯ</t>
  </si>
  <si>
    <t>Культура</t>
  </si>
  <si>
    <t>Другие вопросы в области культуры, кинематографии</t>
  </si>
  <si>
    <t>СОЦИАЛЬНАЯ ПОЛИТИКА</t>
  </si>
  <si>
    <t>Пенсионное обеспечение</t>
  </si>
  <si>
    <t>Охрана семьи и детства</t>
  </si>
  <si>
    <t>Другие вопросы в области социальной политики</t>
  </si>
  <si>
    <t>ФИЗИЧЕСКАЯ КУЛЬТУРА И СПОРТ</t>
  </si>
  <si>
    <t>Массовый спорт</t>
  </si>
  <si>
    <t>СРЕДСТВА МАССОВОЙ ИНФОРМАЦИИ</t>
  </si>
  <si>
    <t>Периодическая печать и издательства</t>
  </si>
  <si>
    <t>ОБЩЕГОСУДАРСТВЕННЫЕ ВОПРОСЫ</t>
  </si>
  <si>
    <t>ЖИЛИЩНО-КОММУНАЛЬНОЕ ХОЗЯЙСТВО</t>
  </si>
  <si>
    <t>Другие вопросы в области национальной экономики</t>
  </si>
  <si>
    <t>0310</t>
  </si>
  <si>
    <t>Защита населения и территории от чрезвычайных ситуаций природного и техногенного характера, пожарная безопасность</t>
  </si>
  <si>
    <t>1300</t>
  </si>
  <si>
    <t>ОБСЛУЖИВАНИЕ ГОСУДАРСТВЕННОГО (МУНИЦИПАЛЬНОГО) ДОЛГА</t>
  </si>
  <si>
    <t>1301</t>
  </si>
  <si>
    <t>Обслуживание государственного (муниципального) внутреннего долга</t>
  </si>
  <si>
    <t>0200</t>
  </si>
  <si>
    <t>НАЦИОНАЛЬНАЯ ОБОРОНА</t>
  </si>
  <si>
    <t>1003</t>
  </si>
  <si>
    <t>Социальное обеспечение населения</t>
  </si>
  <si>
    <t>0203</t>
  </si>
  <si>
    <t>Мобилизационная и вневойсковая подготовка</t>
  </si>
  <si>
    <t>0314</t>
  </si>
  <si>
    <t>Другие вопросы в области национальной безопасности и правоохранительной деятельности</t>
  </si>
  <si>
    <t>Код раздела/ подраздела</t>
  </si>
  <si>
    <t>1103</t>
  </si>
  <si>
    <t>Спорт высших достижений</t>
  </si>
  <si>
    <t>Наименование показателя</t>
  </si>
  <si>
    <t>6=5/3*100%</t>
  </si>
  <si>
    <t>7=5/4*100%</t>
  </si>
  <si>
    <t>0900</t>
  </si>
  <si>
    <t>0907</t>
  </si>
  <si>
    <t>ЗДРАВООХРАНЕНИЕ</t>
  </si>
  <si>
    <t>Санитарно-эпидемиологическое оборудование</t>
  </si>
  <si>
    <t>Исполнение бюджета городского округа Большой Камень по разделам и подразделам классификации расходов                                                                                                 по состоянию на 01.07.2025</t>
  </si>
  <si>
    <t>Исполнение на 01.07.2024</t>
  </si>
  <si>
    <t xml:space="preserve">План 2025 года (сводная бюджетная роспись по состоянию на 01.07.2025) </t>
  </si>
  <si>
    <t>Исполнение на 01.07.2025</t>
  </si>
  <si>
    <t>Сравнительные показатели исполнения бюджета на 01.07.2025 к 01.07.2024 (%)</t>
  </si>
  <si>
    <t>Сравнительные показатели исполнения бюджета на 01.07.2025 к плану 2025 года (%)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</si>
</sst>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sz val="8"/>
      <color rgb="FF000000"/>
      <name val="Cambria"/>
      <family val="1"/>
      <charset val="204"/>
    </font>
    <font>
      <sz val="10"/>
      <color rgb="FF000000"/>
      <name val="Arial Cyr"/>
    </font>
    <font>
      <b/>
      <sz val="10"/>
      <color rgb="FF000000"/>
      <name val="Arial CYR"/>
    </font>
    <font>
      <sz val="11"/>
      <name val="Arial"/>
      <family val="2"/>
      <charset val="204"/>
    </font>
    <font>
      <b/>
      <sz val="12"/>
      <name val="Arial"/>
      <family val="2"/>
      <charset val="204"/>
    </font>
    <font>
      <b/>
      <sz val="11"/>
      <name val="Arial"/>
      <family val="2"/>
      <charset val="204"/>
    </font>
    <font>
      <sz val="10"/>
      <name val="Arial"/>
      <family val="2"/>
      <charset val="204"/>
    </font>
    <font>
      <sz val="11"/>
      <color rgb="FFFF0000"/>
      <name val="Arial"/>
      <family val="2"/>
      <charset val="204"/>
    </font>
    <font>
      <sz val="11"/>
      <color rgb="FFFF0000"/>
      <name val="Calibri"/>
      <family val="2"/>
      <charset val="204"/>
      <scheme val="minor"/>
    </font>
    <font>
      <b/>
      <sz val="14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FF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/>
    <xf numFmtId="0" fontId="1" fillId="0" borderId="0">
      <alignment vertical="center"/>
    </xf>
    <xf numFmtId="1" fontId="2" fillId="0" borderId="1">
      <alignment horizontal="center" vertical="top" shrinkToFit="1"/>
    </xf>
    <xf numFmtId="4" fontId="3" fillId="3" borderId="1">
      <alignment horizontal="right" vertical="top" shrinkToFit="1"/>
    </xf>
    <xf numFmtId="0" fontId="3" fillId="0" borderId="1">
      <alignment vertical="top" wrapText="1"/>
    </xf>
  </cellStyleXfs>
  <cellXfs count="34">
    <xf numFmtId="0" fontId="0" fillId="0" borderId="0" xfId="0"/>
    <xf numFmtId="0" fontId="4" fillId="0" borderId="8" xfId="0" applyFont="1" applyBorder="1" applyAlignment="1">
      <alignment horizontal="left" vertical="center" wrapText="1" readingOrder="1"/>
    </xf>
    <xf numFmtId="0" fontId="6" fillId="0" borderId="8" xfId="0" applyFont="1" applyBorder="1" applyAlignment="1">
      <alignment horizontal="left" vertical="center" wrapText="1" readingOrder="1"/>
    </xf>
    <xf numFmtId="49" fontId="6" fillId="0" borderId="4" xfId="0" applyNumberFormat="1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/>
    </xf>
    <xf numFmtId="4" fontId="6" fillId="2" borderId="1" xfId="3" applyNumberFormat="1" applyFont="1" applyFill="1" applyAlignment="1" applyProtection="1">
      <alignment horizontal="right" vertical="center" shrinkToFit="1"/>
    </xf>
    <xf numFmtId="0" fontId="8" fillId="0" borderId="0" xfId="0" applyFont="1"/>
    <xf numFmtId="0" fontId="4" fillId="0" borderId="10" xfId="0" applyFont="1" applyBorder="1"/>
    <xf numFmtId="0" fontId="6" fillId="0" borderId="7" xfId="0" applyFont="1" applyBorder="1" applyAlignment="1">
      <alignment horizontal="left" vertical="center" wrapText="1" readingOrder="1"/>
    </xf>
    <xf numFmtId="4" fontId="5" fillId="0" borderId="3" xfId="0" applyNumberFormat="1" applyFont="1" applyBorder="1" applyAlignment="1">
      <alignment horizontal="right" vertical="center" wrapText="1" readingOrder="1"/>
    </xf>
    <xf numFmtId="0" fontId="4" fillId="0" borderId="4" xfId="0" applyFont="1" applyBorder="1" applyAlignment="1">
      <alignment horizontal="center" vertical="center" wrapText="1" readingOrder="1"/>
    </xf>
    <xf numFmtId="0" fontId="7" fillId="0" borderId="15" xfId="0" applyFont="1" applyBorder="1" applyAlignment="1">
      <alignment horizontal="center" vertical="center" wrapText="1" readingOrder="1"/>
    </xf>
    <xf numFmtId="0" fontId="9" fillId="0" borderId="0" xfId="0" applyFont="1"/>
    <xf numFmtId="0" fontId="4" fillId="0" borderId="0" xfId="0" applyFont="1"/>
    <xf numFmtId="0" fontId="7" fillId="0" borderId="16" xfId="0" applyFont="1" applyBorder="1" applyAlignment="1">
      <alignment horizontal="center" vertical="center" wrapText="1" readingOrder="1"/>
    </xf>
    <xf numFmtId="0" fontId="7" fillId="0" borderId="17" xfId="0" applyFont="1" applyBorder="1" applyAlignment="1">
      <alignment horizontal="center" vertical="center" wrapText="1" readingOrder="1"/>
    </xf>
    <xf numFmtId="4" fontId="4" fillId="2" borderId="1" xfId="3" applyNumberFormat="1" applyFont="1" applyFill="1" applyAlignment="1" applyProtection="1">
      <alignment horizontal="right" vertical="center" shrinkToFit="1"/>
    </xf>
    <xf numFmtId="4" fontId="6" fillId="0" borderId="1" xfId="0" applyNumberFormat="1" applyFont="1" applyBorder="1" applyAlignment="1">
      <alignment horizontal="right" vertical="center" wrapText="1" readingOrder="1"/>
    </xf>
    <xf numFmtId="4" fontId="4" fillId="0" borderId="1" xfId="0" applyNumberFormat="1" applyFont="1" applyBorder="1" applyAlignment="1">
      <alignment horizontal="right" vertical="center" wrapText="1" readingOrder="1"/>
    </xf>
    <xf numFmtId="0" fontId="10" fillId="0" borderId="0" xfId="0" applyFont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 readingOrder="1"/>
    </xf>
    <xf numFmtId="0" fontId="4" fillId="0" borderId="11" xfId="0" applyFont="1" applyBorder="1" applyAlignment="1">
      <alignment horizontal="center" vertical="center" wrapText="1" readingOrder="1"/>
    </xf>
    <xf numFmtId="0" fontId="4" fillId="0" borderId="6" xfId="0" applyFont="1" applyBorder="1" applyAlignment="1">
      <alignment horizontal="center" vertical="center" wrapText="1" readingOrder="1"/>
    </xf>
    <xf numFmtId="0" fontId="4" fillId="0" borderId="12" xfId="0" applyFont="1" applyBorder="1" applyAlignment="1">
      <alignment horizontal="center" vertical="center" wrapText="1" readingOrder="1"/>
    </xf>
    <xf numFmtId="0" fontId="7" fillId="0" borderId="19" xfId="0" applyFont="1" applyBorder="1" applyAlignment="1">
      <alignment horizontal="center" vertical="center" wrapText="1" readingOrder="1"/>
    </xf>
    <xf numFmtId="0" fontId="7" fillId="0" borderId="18" xfId="0" applyFont="1" applyBorder="1" applyAlignment="1">
      <alignment horizontal="center" vertical="center" wrapText="1" readingOrder="1"/>
    </xf>
    <xf numFmtId="0" fontId="7" fillId="0" borderId="9" xfId="0" applyFont="1" applyBorder="1" applyAlignment="1">
      <alignment horizontal="center" vertical="center" wrapText="1" readingOrder="1"/>
    </xf>
    <xf numFmtId="0" fontId="7" fillId="0" borderId="10" xfId="0" applyFont="1" applyBorder="1" applyAlignment="1">
      <alignment horizontal="center" vertical="center" wrapText="1" readingOrder="1"/>
    </xf>
    <xf numFmtId="0" fontId="7" fillId="0" borderId="5" xfId="0" applyFont="1" applyBorder="1" applyAlignment="1">
      <alignment horizontal="center" vertical="center" wrapText="1" readingOrder="1"/>
    </xf>
    <xf numFmtId="0" fontId="7" fillId="0" borderId="14" xfId="0" applyFont="1" applyBorder="1" applyAlignment="1">
      <alignment horizontal="center" vertical="center" wrapText="1" readingOrder="1"/>
    </xf>
    <xf numFmtId="0" fontId="7" fillId="0" borderId="20" xfId="0" applyFont="1" applyBorder="1" applyAlignment="1">
      <alignment horizontal="center" vertical="center" wrapText="1" readingOrder="1"/>
    </xf>
    <xf numFmtId="0" fontId="7" fillId="0" borderId="21" xfId="0" applyFont="1" applyBorder="1" applyAlignment="1">
      <alignment horizontal="center" vertical="center" wrapText="1" readingOrder="1"/>
    </xf>
    <xf numFmtId="0" fontId="7" fillId="0" borderId="2" xfId="0" applyFont="1" applyBorder="1" applyAlignment="1">
      <alignment horizontal="center" vertical="center" wrapText="1" readingOrder="1"/>
    </xf>
    <xf numFmtId="0" fontId="7" fillId="0" borderId="13" xfId="0" applyFont="1" applyBorder="1" applyAlignment="1">
      <alignment horizontal="center" vertical="center" wrapText="1" readingOrder="1"/>
    </xf>
  </cellXfs>
  <cellStyles count="5">
    <cellStyle name="xl24" xfId="1" xr:uid="{00000000-0005-0000-0000-000000000000}"/>
    <cellStyle name="xl25" xfId="2" xr:uid="{00000000-0005-0000-0000-000001000000}"/>
    <cellStyle name="xl37" xfId="4" xr:uid="{ECD73BAE-4660-4BC8-908D-2D93C448A27B}"/>
    <cellStyle name="xl38" xfId="3" xr:uid="{00000000-0005-0000-0000-000002000000}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53"/>
  <sheetViews>
    <sheetView tabSelected="1" workbookViewId="0">
      <selection activeCell="K12" sqref="K12"/>
    </sheetView>
  </sheetViews>
  <sheetFormatPr defaultRowHeight="15" x14ac:dyDescent="0.25"/>
  <cols>
    <col min="1" max="1" width="13.140625" style="13" customWidth="1"/>
    <col min="2" max="2" width="61" style="6" customWidth="1"/>
    <col min="3" max="3" width="21.140625" style="6" customWidth="1"/>
    <col min="4" max="4" width="22.85546875" style="6" customWidth="1"/>
    <col min="5" max="5" width="19.28515625" style="6" customWidth="1"/>
    <col min="6" max="6" width="19.5703125" style="6" customWidth="1"/>
    <col min="7" max="7" width="20.7109375" style="6" customWidth="1"/>
    <col min="8" max="8" width="9.140625" style="12"/>
    <col min="9" max="16384" width="9.140625" style="6"/>
  </cols>
  <sheetData>
    <row r="1" spans="1:7" s="12" customFormat="1" ht="42.75" customHeight="1" x14ac:dyDescent="0.25">
      <c r="A1" s="19" t="s">
        <v>99</v>
      </c>
      <c r="B1" s="19"/>
      <c r="C1" s="19"/>
      <c r="D1" s="19"/>
      <c r="E1" s="19"/>
      <c r="F1" s="19"/>
      <c r="G1" s="19"/>
    </row>
    <row r="3" spans="1:7" ht="35.25" customHeight="1" x14ac:dyDescent="0.25">
      <c r="A3" s="20" t="s">
        <v>89</v>
      </c>
      <c r="B3" s="22" t="s">
        <v>92</v>
      </c>
      <c r="C3" s="32" t="s">
        <v>100</v>
      </c>
      <c r="D3" s="24" t="s">
        <v>101</v>
      </c>
      <c r="E3" s="26" t="s">
        <v>102</v>
      </c>
      <c r="F3" s="30" t="s">
        <v>103</v>
      </c>
      <c r="G3" s="28" t="s">
        <v>104</v>
      </c>
    </row>
    <row r="4" spans="1:7" ht="28.5" customHeight="1" x14ac:dyDescent="0.25">
      <c r="A4" s="21"/>
      <c r="B4" s="23"/>
      <c r="C4" s="33"/>
      <c r="D4" s="25"/>
      <c r="E4" s="27"/>
      <c r="F4" s="31"/>
      <c r="G4" s="29"/>
    </row>
    <row r="5" spans="1:7" ht="16.5" customHeight="1" x14ac:dyDescent="0.25">
      <c r="A5" s="10">
        <v>1</v>
      </c>
      <c r="B5" s="11">
        <v>2</v>
      </c>
      <c r="C5" s="11">
        <v>3</v>
      </c>
      <c r="D5" s="11">
        <v>4</v>
      </c>
      <c r="E5" s="11">
        <v>5</v>
      </c>
      <c r="F5" s="14" t="s">
        <v>93</v>
      </c>
      <c r="G5" s="15" t="s">
        <v>94</v>
      </c>
    </row>
    <row r="6" spans="1:7" ht="15.75" x14ac:dyDescent="0.25">
      <c r="A6" s="7"/>
      <c r="B6" s="8" t="s">
        <v>0</v>
      </c>
      <c r="C6" s="9">
        <f>C7+C15+C17+C20+C25+C30+C37+C40+C42+C47+C50+C52</f>
        <v>1179528711.0899999</v>
      </c>
      <c r="D6" s="9">
        <f>D7+D15+D17+D20+D25+D30+D37+D40+D42+D47+D50+D52</f>
        <v>3073173282.1600003</v>
      </c>
      <c r="E6" s="9">
        <f>E7+E15+E17+E20+E25+E30+E37+E42+E47+E50+E52</f>
        <v>1114693585.9999998</v>
      </c>
      <c r="F6" s="9">
        <f>E6/C6*100</f>
        <v>94.503302507144042</v>
      </c>
      <c r="G6" s="9">
        <f>E6/D6*100</f>
        <v>36.271745315204939</v>
      </c>
    </row>
    <row r="7" spans="1:7" x14ac:dyDescent="0.25">
      <c r="A7" s="3" t="s">
        <v>1</v>
      </c>
      <c r="B7" s="2" t="s">
        <v>72</v>
      </c>
      <c r="C7" s="5">
        <f>SUM(C8:C14)</f>
        <v>90064143.689999998</v>
      </c>
      <c r="D7" s="5">
        <f>SUM(D8:D14)</f>
        <v>218000150.71000001</v>
      </c>
      <c r="E7" s="5">
        <f>SUM(E8:E14)</f>
        <v>89688242.790000007</v>
      </c>
      <c r="F7" s="17">
        <f t="shared" ref="F7:F53" si="0">E7/C7*100</f>
        <v>99.582629796277374</v>
      </c>
      <c r="G7" s="17">
        <f>E7/D7*100</f>
        <v>41.141367332956555</v>
      </c>
    </row>
    <row r="8" spans="1:7" ht="28.5" x14ac:dyDescent="0.25">
      <c r="A8" s="4" t="s">
        <v>5</v>
      </c>
      <c r="B8" s="1" t="s">
        <v>38</v>
      </c>
      <c r="C8" s="16">
        <v>0</v>
      </c>
      <c r="D8" s="16">
        <v>3873619.26</v>
      </c>
      <c r="E8" s="16">
        <v>577479.36</v>
      </c>
      <c r="F8" s="18">
        <v>0</v>
      </c>
      <c r="G8" s="18">
        <f>E8/D8*100</f>
        <v>14.908005181696666</v>
      </c>
    </row>
    <row r="9" spans="1:7" ht="42.75" x14ac:dyDescent="0.25">
      <c r="A9" s="4" t="s">
        <v>6</v>
      </c>
      <c r="B9" s="1" t="s">
        <v>39</v>
      </c>
      <c r="C9" s="16">
        <v>6747186.0300000003</v>
      </c>
      <c r="D9" s="16">
        <v>13995427.949999999</v>
      </c>
      <c r="E9" s="16">
        <v>6799202.6500000004</v>
      </c>
      <c r="F9" s="18">
        <f t="shared" si="0"/>
        <v>100.77093798464603</v>
      </c>
      <c r="G9" s="18">
        <f>E9/D9*100</f>
        <v>48.581598749897466</v>
      </c>
    </row>
    <row r="10" spans="1:7" ht="57" x14ac:dyDescent="0.25">
      <c r="A10" s="4" t="s">
        <v>7</v>
      </c>
      <c r="B10" s="1" t="s">
        <v>40</v>
      </c>
      <c r="C10" s="16">
        <v>56993859.799999997</v>
      </c>
      <c r="D10" s="16">
        <v>124428382.06</v>
      </c>
      <c r="E10" s="16">
        <v>57103142.600000001</v>
      </c>
      <c r="F10" s="18">
        <f t="shared" si="0"/>
        <v>100.19174486582149</v>
      </c>
      <c r="G10" s="18">
        <f t="shared" ref="G10:G53" si="1">E10/D10*100</f>
        <v>45.892377329526454</v>
      </c>
    </row>
    <row r="11" spans="1:7" x14ac:dyDescent="0.25">
      <c r="A11" s="4" t="s">
        <v>8</v>
      </c>
      <c r="B11" s="1" t="s">
        <v>41</v>
      </c>
      <c r="C11" s="16">
        <v>31671</v>
      </c>
      <c r="D11" s="16">
        <v>37749</v>
      </c>
      <c r="E11" s="16">
        <v>37749</v>
      </c>
      <c r="F11" s="18">
        <f t="shared" si="0"/>
        <v>119.19105806573837</v>
      </c>
      <c r="G11" s="18">
        <f t="shared" si="1"/>
        <v>100</v>
      </c>
    </row>
    <row r="12" spans="1:7" ht="42.75" x14ac:dyDescent="0.25">
      <c r="A12" s="4" t="s">
        <v>9</v>
      </c>
      <c r="B12" s="1" t="s">
        <v>42</v>
      </c>
      <c r="C12" s="16">
        <v>1591473.21</v>
      </c>
      <c r="D12" s="16">
        <v>3171059.26</v>
      </c>
      <c r="E12" s="16">
        <v>1401450.38</v>
      </c>
      <c r="F12" s="18">
        <f t="shared" si="0"/>
        <v>88.059941643629671</v>
      </c>
      <c r="G12" s="18">
        <f t="shared" si="1"/>
        <v>44.195023337406816</v>
      </c>
    </row>
    <row r="13" spans="1:7" x14ac:dyDescent="0.25">
      <c r="A13" s="4" t="s">
        <v>10</v>
      </c>
      <c r="B13" s="1" t="s">
        <v>44</v>
      </c>
      <c r="C13" s="16">
        <v>0</v>
      </c>
      <c r="D13" s="16">
        <v>5315351.21</v>
      </c>
      <c r="E13" s="16">
        <v>0</v>
      </c>
      <c r="F13" s="18">
        <v>0</v>
      </c>
      <c r="G13" s="18">
        <f t="shared" si="1"/>
        <v>0</v>
      </c>
    </row>
    <row r="14" spans="1:7" x14ac:dyDescent="0.25">
      <c r="A14" s="4" t="s">
        <v>11</v>
      </c>
      <c r="B14" s="1" t="s">
        <v>43</v>
      </c>
      <c r="C14" s="16">
        <v>24699953.649999999</v>
      </c>
      <c r="D14" s="16">
        <v>67178561.969999999</v>
      </c>
      <c r="E14" s="16">
        <v>23769218.800000001</v>
      </c>
      <c r="F14" s="18">
        <f t="shared" si="0"/>
        <v>96.231835641521542</v>
      </c>
      <c r="G14" s="18">
        <f t="shared" si="1"/>
        <v>35.382148862630679</v>
      </c>
    </row>
    <row r="15" spans="1:7" x14ac:dyDescent="0.25">
      <c r="A15" s="3" t="s">
        <v>81</v>
      </c>
      <c r="B15" s="2" t="s">
        <v>82</v>
      </c>
      <c r="C15" s="5">
        <f t="shared" ref="C15:E15" si="2">C16</f>
        <v>5997270.8499999996</v>
      </c>
      <c r="D15" s="5">
        <f>D16</f>
        <v>3238242</v>
      </c>
      <c r="E15" s="5">
        <f t="shared" si="2"/>
        <v>1185539</v>
      </c>
      <c r="F15" s="17">
        <f t="shared" si="0"/>
        <v>19.767974961477687</v>
      </c>
      <c r="G15" s="17">
        <f t="shared" si="1"/>
        <v>36.610574503079143</v>
      </c>
    </row>
    <row r="16" spans="1:7" x14ac:dyDescent="0.25">
      <c r="A16" s="4" t="s">
        <v>85</v>
      </c>
      <c r="B16" s="1" t="s">
        <v>86</v>
      </c>
      <c r="C16" s="16">
        <v>5997270.8499999996</v>
      </c>
      <c r="D16" s="16">
        <v>3238242</v>
      </c>
      <c r="E16" s="16">
        <v>1185539</v>
      </c>
      <c r="F16" s="18">
        <f t="shared" si="0"/>
        <v>19.767974961477687</v>
      </c>
      <c r="G16" s="18">
        <f t="shared" si="1"/>
        <v>36.610574503079143</v>
      </c>
    </row>
    <row r="17" spans="1:7" ht="30" x14ac:dyDescent="0.25">
      <c r="A17" s="3" t="s">
        <v>2</v>
      </c>
      <c r="B17" s="2" t="s">
        <v>45</v>
      </c>
      <c r="C17" s="5">
        <f t="shared" ref="C17" si="3">C18+C19</f>
        <v>14010329.49</v>
      </c>
      <c r="D17" s="5">
        <f>D18+D19</f>
        <v>29074944.559999999</v>
      </c>
      <c r="E17" s="5">
        <f t="shared" ref="E17" si="4">E18+E19</f>
        <v>14664961.85</v>
      </c>
      <c r="F17" s="17">
        <f t="shared" si="0"/>
        <v>104.67249796278702</v>
      </c>
      <c r="G17" s="17">
        <f t="shared" si="1"/>
        <v>50.438486029567173</v>
      </c>
    </row>
    <row r="18" spans="1:7" ht="42.75" x14ac:dyDescent="0.25">
      <c r="A18" s="4" t="s">
        <v>75</v>
      </c>
      <c r="B18" s="1" t="s">
        <v>76</v>
      </c>
      <c r="C18" s="16">
        <v>13610329.49</v>
      </c>
      <c r="D18" s="16">
        <v>28864944.559999999</v>
      </c>
      <c r="E18" s="16">
        <v>14454961.85</v>
      </c>
      <c r="F18" s="18">
        <f t="shared" si="0"/>
        <v>106.20581860726135</v>
      </c>
      <c r="G18" s="18">
        <f t="shared" si="1"/>
        <v>50.077913089191114</v>
      </c>
    </row>
    <row r="19" spans="1:7" ht="28.5" x14ac:dyDescent="0.25">
      <c r="A19" s="4" t="s">
        <v>87</v>
      </c>
      <c r="B19" s="1" t="s">
        <v>88</v>
      </c>
      <c r="C19" s="16">
        <v>400000</v>
      </c>
      <c r="D19" s="16">
        <v>210000</v>
      </c>
      <c r="E19" s="16">
        <v>210000</v>
      </c>
      <c r="F19" s="18">
        <v>0</v>
      </c>
      <c r="G19" s="18">
        <f t="shared" si="1"/>
        <v>100</v>
      </c>
    </row>
    <row r="20" spans="1:7" x14ac:dyDescent="0.25">
      <c r="A20" s="3" t="s">
        <v>3</v>
      </c>
      <c r="B20" s="2" t="s">
        <v>46</v>
      </c>
      <c r="C20" s="5">
        <f t="shared" ref="C20" si="5">C21+C22+C23+C24</f>
        <v>53743111.239999995</v>
      </c>
      <c r="D20" s="5">
        <f>D21+D22+D23+D24</f>
        <v>206429639.34999999</v>
      </c>
      <c r="E20" s="5">
        <f t="shared" ref="E20" si="6">E21+E22+E23+E24</f>
        <v>141424567.98000002</v>
      </c>
      <c r="F20" s="17">
        <f t="shared" si="0"/>
        <v>263.14920129659401</v>
      </c>
      <c r="G20" s="17">
        <f t="shared" si="1"/>
        <v>68.50981691646308</v>
      </c>
    </row>
    <row r="21" spans="1:7" x14ac:dyDescent="0.25">
      <c r="A21" s="4" t="s">
        <v>12</v>
      </c>
      <c r="B21" s="1" t="s">
        <v>47</v>
      </c>
      <c r="C21" s="16">
        <v>927061.09</v>
      </c>
      <c r="D21" s="16">
        <v>3363330.98</v>
      </c>
      <c r="E21" s="16">
        <v>1220972.56</v>
      </c>
      <c r="F21" s="18">
        <f t="shared" si="0"/>
        <v>131.703570904912</v>
      </c>
      <c r="G21" s="18">
        <f t="shared" si="1"/>
        <v>36.302480108573789</v>
      </c>
    </row>
    <row r="22" spans="1:7" x14ac:dyDescent="0.25">
      <c r="A22" s="4" t="s">
        <v>13</v>
      </c>
      <c r="B22" s="1" t="s">
        <v>48</v>
      </c>
      <c r="C22" s="16">
        <v>11600595.92</v>
      </c>
      <c r="D22" s="16">
        <v>13350959.279999999</v>
      </c>
      <c r="E22" s="16">
        <v>6655732.1900000004</v>
      </c>
      <c r="F22" s="18">
        <f t="shared" si="0"/>
        <v>57.374054194277981</v>
      </c>
      <c r="G22" s="18">
        <f t="shared" si="1"/>
        <v>49.85208965448961</v>
      </c>
    </row>
    <row r="23" spans="1:7" x14ac:dyDescent="0.25">
      <c r="A23" s="4" t="s">
        <v>14</v>
      </c>
      <c r="B23" s="1" t="s">
        <v>49</v>
      </c>
      <c r="C23" s="16">
        <v>41117941.229999997</v>
      </c>
      <c r="D23" s="16">
        <v>188423130.69</v>
      </c>
      <c r="E23" s="16">
        <v>133178863.23</v>
      </c>
      <c r="F23" s="18">
        <f t="shared" si="0"/>
        <v>323.89477499625292</v>
      </c>
      <c r="G23" s="18">
        <f t="shared" si="1"/>
        <v>70.680740067476265</v>
      </c>
    </row>
    <row r="24" spans="1:7" x14ac:dyDescent="0.25">
      <c r="A24" s="4" t="s">
        <v>15</v>
      </c>
      <c r="B24" s="1" t="s">
        <v>74</v>
      </c>
      <c r="C24" s="16">
        <v>97513</v>
      </c>
      <c r="D24" s="16">
        <v>1292218.3999999999</v>
      </c>
      <c r="E24" s="16">
        <v>369000</v>
      </c>
      <c r="F24" s="18">
        <f t="shared" si="0"/>
        <v>378.41108365038508</v>
      </c>
      <c r="G24" s="18">
        <f t="shared" si="1"/>
        <v>28.555544480716264</v>
      </c>
    </row>
    <row r="25" spans="1:7" x14ac:dyDescent="0.25">
      <c r="A25" s="3" t="s">
        <v>4</v>
      </c>
      <c r="B25" s="2" t="s">
        <v>73</v>
      </c>
      <c r="C25" s="5">
        <f t="shared" ref="C25" si="7">SUM(C26:C29)</f>
        <v>118269042.26000001</v>
      </c>
      <c r="D25" s="5">
        <f>SUM(D26:D29)</f>
        <v>208699845.62999997</v>
      </c>
      <c r="E25" s="5">
        <f t="shared" ref="E25" si="8">SUM(E26:E29)</f>
        <v>52575229.079999998</v>
      </c>
      <c r="F25" s="17">
        <f t="shared" si="0"/>
        <v>44.453923085315758</v>
      </c>
      <c r="G25" s="17">
        <f t="shared" si="1"/>
        <v>25.191791072624763</v>
      </c>
    </row>
    <row r="26" spans="1:7" x14ac:dyDescent="0.25">
      <c r="A26" s="4" t="s">
        <v>16</v>
      </c>
      <c r="B26" s="1" t="s">
        <v>50</v>
      </c>
      <c r="C26" s="16">
        <v>2111885.66</v>
      </c>
      <c r="D26" s="16">
        <v>3967260.63</v>
      </c>
      <c r="E26" s="16">
        <v>2583231.7799999998</v>
      </c>
      <c r="F26" s="18">
        <f t="shared" si="0"/>
        <v>122.31873291852362</v>
      </c>
      <c r="G26" s="18">
        <f t="shared" si="1"/>
        <v>65.113740208189952</v>
      </c>
    </row>
    <row r="27" spans="1:7" x14ac:dyDescent="0.25">
      <c r="A27" s="4" t="s">
        <v>17</v>
      </c>
      <c r="B27" s="1" t="s">
        <v>51</v>
      </c>
      <c r="C27" s="16">
        <v>1618783.18</v>
      </c>
      <c r="D27" s="16">
        <v>100329215.34999999</v>
      </c>
      <c r="E27" s="16">
        <v>843327.28</v>
      </c>
      <c r="F27" s="18">
        <f t="shared" si="0"/>
        <v>52.096370311927757</v>
      </c>
      <c r="G27" s="18">
        <f t="shared" si="1"/>
        <v>0.84056002736395374</v>
      </c>
    </row>
    <row r="28" spans="1:7" x14ac:dyDescent="0.25">
      <c r="A28" s="4" t="s">
        <v>18</v>
      </c>
      <c r="B28" s="1" t="s">
        <v>52</v>
      </c>
      <c r="C28" s="16">
        <v>77518798.670000002</v>
      </c>
      <c r="D28" s="16">
        <v>62213874.549999997</v>
      </c>
      <c r="E28" s="16">
        <v>20486234.440000001</v>
      </c>
      <c r="F28" s="18">
        <f t="shared" si="0"/>
        <v>26.427440558270977</v>
      </c>
      <c r="G28" s="18">
        <f t="shared" si="1"/>
        <v>32.928723035141687</v>
      </c>
    </row>
    <row r="29" spans="1:7" ht="28.5" x14ac:dyDescent="0.25">
      <c r="A29" s="4" t="s">
        <v>19</v>
      </c>
      <c r="B29" s="1" t="s">
        <v>53</v>
      </c>
      <c r="C29" s="16">
        <v>37019574.75</v>
      </c>
      <c r="D29" s="16">
        <v>42189495.100000001</v>
      </c>
      <c r="E29" s="16">
        <v>28662435.579999998</v>
      </c>
      <c r="F29" s="18">
        <f t="shared" si="0"/>
        <v>77.425080578485023</v>
      </c>
      <c r="G29" s="18">
        <f t="shared" si="1"/>
        <v>67.937375197457612</v>
      </c>
    </row>
    <row r="30" spans="1:7" x14ac:dyDescent="0.25">
      <c r="A30" s="3" t="s">
        <v>20</v>
      </c>
      <c r="B30" s="2" t="s">
        <v>54</v>
      </c>
      <c r="C30" s="5">
        <f t="shared" ref="C30" si="9">SUM(C31:C36)</f>
        <v>577606524.38999999</v>
      </c>
      <c r="D30" s="5">
        <f>SUM(D31:D36)</f>
        <v>1743329325.75</v>
      </c>
      <c r="E30" s="5">
        <f t="shared" ref="E30" si="10">SUM(E31:E36)</f>
        <v>697970272.93999994</v>
      </c>
      <c r="F30" s="17">
        <f t="shared" si="0"/>
        <v>120.8383637420152</v>
      </c>
      <c r="G30" s="17">
        <f t="shared" si="1"/>
        <v>40.036627769094927</v>
      </c>
    </row>
    <row r="31" spans="1:7" x14ac:dyDescent="0.25">
      <c r="A31" s="4" t="s">
        <v>21</v>
      </c>
      <c r="B31" s="1" t="s">
        <v>55</v>
      </c>
      <c r="C31" s="16">
        <v>253992954.46000001</v>
      </c>
      <c r="D31" s="16">
        <v>680089991.03999996</v>
      </c>
      <c r="E31" s="16">
        <v>214080770.90000001</v>
      </c>
      <c r="F31" s="18">
        <f t="shared" si="0"/>
        <v>84.286106028076631</v>
      </c>
      <c r="G31" s="18">
        <f t="shared" si="1"/>
        <v>31.478300477944938</v>
      </c>
    </row>
    <row r="32" spans="1:7" x14ac:dyDescent="0.25">
      <c r="A32" s="4" t="s">
        <v>22</v>
      </c>
      <c r="B32" s="1" t="s">
        <v>56</v>
      </c>
      <c r="C32" s="16">
        <v>267997484.49000001</v>
      </c>
      <c r="D32" s="16">
        <v>953792479.26999998</v>
      </c>
      <c r="E32" s="16">
        <v>432244289.98000002</v>
      </c>
      <c r="F32" s="18">
        <f t="shared" si="0"/>
        <v>161.28669670260604</v>
      </c>
      <c r="G32" s="18">
        <f t="shared" si="1"/>
        <v>45.31848377655745</v>
      </c>
    </row>
    <row r="33" spans="1:7" x14ac:dyDescent="0.25">
      <c r="A33" s="4" t="s">
        <v>23</v>
      </c>
      <c r="B33" s="1" t="s">
        <v>57</v>
      </c>
      <c r="C33" s="16">
        <v>30578787.73</v>
      </c>
      <c r="D33" s="16">
        <v>62604977.119999997</v>
      </c>
      <c r="E33" s="16">
        <v>32047949</v>
      </c>
      <c r="F33" s="18">
        <f t="shared" si="0"/>
        <v>104.80451116300679</v>
      </c>
      <c r="G33" s="18">
        <f t="shared" si="1"/>
        <v>51.190736702245118</v>
      </c>
    </row>
    <row r="34" spans="1:7" ht="28.5" x14ac:dyDescent="0.25">
      <c r="A34" s="4" t="s">
        <v>24</v>
      </c>
      <c r="B34" s="1" t="s">
        <v>58</v>
      </c>
      <c r="C34" s="16">
        <v>0</v>
      </c>
      <c r="D34" s="16">
        <v>45000</v>
      </c>
      <c r="E34" s="16">
        <v>18890</v>
      </c>
      <c r="F34" s="18">
        <v>0</v>
      </c>
      <c r="G34" s="18">
        <f t="shared" si="1"/>
        <v>41.977777777777781</v>
      </c>
    </row>
    <row r="35" spans="1:7" x14ac:dyDescent="0.25">
      <c r="A35" s="4" t="s">
        <v>25</v>
      </c>
      <c r="B35" s="1" t="s">
        <v>59</v>
      </c>
      <c r="C35" s="16">
        <v>1399177.53</v>
      </c>
      <c r="D35" s="16">
        <v>698886.39</v>
      </c>
      <c r="E35" s="16">
        <v>410000</v>
      </c>
      <c r="F35" s="18">
        <f t="shared" si="0"/>
        <v>29.30292912865746</v>
      </c>
      <c r="G35" s="18">
        <f t="shared" si="1"/>
        <v>58.664756656657744</v>
      </c>
    </row>
    <row r="36" spans="1:7" x14ac:dyDescent="0.25">
      <c r="A36" s="4" t="s">
        <v>26</v>
      </c>
      <c r="B36" s="1" t="s">
        <v>60</v>
      </c>
      <c r="C36" s="16">
        <v>23638120.18</v>
      </c>
      <c r="D36" s="16">
        <v>46097991.93</v>
      </c>
      <c r="E36" s="16">
        <v>19168373.059999999</v>
      </c>
      <c r="F36" s="18">
        <f t="shared" si="0"/>
        <v>81.090936648245773</v>
      </c>
      <c r="G36" s="18">
        <f t="shared" si="1"/>
        <v>41.581796207321261</v>
      </c>
    </row>
    <row r="37" spans="1:7" x14ac:dyDescent="0.25">
      <c r="A37" s="3" t="s">
        <v>27</v>
      </c>
      <c r="B37" s="2" t="s">
        <v>61</v>
      </c>
      <c r="C37" s="5">
        <f>SUM(C38:C39)</f>
        <v>205491811.47999999</v>
      </c>
      <c r="D37" s="5">
        <f>SUM(D38:D39)</f>
        <v>119916381.13999999</v>
      </c>
      <c r="E37" s="5">
        <f>SUM(E38:E39)</f>
        <v>55252637.93</v>
      </c>
      <c r="F37" s="17">
        <f t="shared" si="0"/>
        <v>26.887999834182008</v>
      </c>
      <c r="G37" s="17">
        <f t="shared" si="1"/>
        <v>46.07597177694484</v>
      </c>
    </row>
    <row r="38" spans="1:7" x14ac:dyDescent="0.25">
      <c r="A38" s="4" t="s">
        <v>28</v>
      </c>
      <c r="B38" s="1" t="s">
        <v>62</v>
      </c>
      <c r="C38" s="16">
        <v>192458275.00999999</v>
      </c>
      <c r="D38" s="16">
        <v>88627237.599999994</v>
      </c>
      <c r="E38" s="16">
        <v>41298950.789999999</v>
      </c>
      <c r="F38" s="18">
        <f t="shared" si="0"/>
        <v>21.458651641689158</v>
      </c>
      <c r="G38" s="18">
        <f t="shared" si="1"/>
        <v>46.598485869991734</v>
      </c>
    </row>
    <row r="39" spans="1:7" x14ac:dyDescent="0.25">
      <c r="A39" s="4" t="s">
        <v>29</v>
      </c>
      <c r="B39" s="1" t="s">
        <v>63</v>
      </c>
      <c r="C39" s="16">
        <v>13033536.470000001</v>
      </c>
      <c r="D39" s="16">
        <v>31289143.539999999</v>
      </c>
      <c r="E39" s="16">
        <v>13953687.140000001</v>
      </c>
      <c r="F39" s="18">
        <f t="shared" si="0"/>
        <v>107.05986953056035</v>
      </c>
      <c r="G39" s="18">
        <f t="shared" si="1"/>
        <v>44.59593827540094</v>
      </c>
    </row>
    <row r="40" spans="1:7" x14ac:dyDescent="0.25">
      <c r="A40" s="3" t="s">
        <v>95</v>
      </c>
      <c r="B40" s="2" t="s">
        <v>97</v>
      </c>
      <c r="C40" s="5">
        <f>C41</f>
        <v>0</v>
      </c>
      <c r="D40" s="5">
        <f t="shared" ref="D40:E40" si="11">D41</f>
        <v>611598.65</v>
      </c>
      <c r="E40" s="5">
        <f t="shared" si="11"/>
        <v>0</v>
      </c>
      <c r="F40" s="17">
        <v>0</v>
      </c>
      <c r="G40" s="17">
        <f t="shared" si="1"/>
        <v>0</v>
      </c>
    </row>
    <row r="41" spans="1:7" x14ac:dyDescent="0.25">
      <c r="A41" s="4" t="s">
        <v>96</v>
      </c>
      <c r="B41" s="1" t="s">
        <v>98</v>
      </c>
      <c r="C41" s="16">
        <v>0</v>
      </c>
      <c r="D41" s="16">
        <v>611598.65</v>
      </c>
      <c r="E41" s="16">
        <v>0</v>
      </c>
      <c r="F41" s="18">
        <v>0</v>
      </c>
      <c r="G41" s="18">
        <f t="shared" si="1"/>
        <v>0</v>
      </c>
    </row>
    <row r="42" spans="1:7" x14ac:dyDescent="0.25">
      <c r="A42" s="3" t="s">
        <v>30</v>
      </c>
      <c r="B42" s="2" t="s">
        <v>64</v>
      </c>
      <c r="C42" s="5">
        <f t="shared" ref="C42" si="12">SUM(C43:C46)</f>
        <v>28768160.289999999</v>
      </c>
      <c r="D42" s="5">
        <f>SUM(D43:D46)</f>
        <v>42604248.710000001</v>
      </c>
      <c r="E42" s="5">
        <f t="shared" ref="E42" si="13">SUM(E43:E46)</f>
        <v>24270299.75</v>
      </c>
      <c r="F42" s="17">
        <f t="shared" si="0"/>
        <v>84.365143635675992</v>
      </c>
      <c r="G42" s="17">
        <f t="shared" si="1"/>
        <v>56.966853036662776</v>
      </c>
    </row>
    <row r="43" spans="1:7" x14ac:dyDescent="0.25">
      <c r="A43" s="4" t="s">
        <v>31</v>
      </c>
      <c r="B43" s="1" t="s">
        <v>65</v>
      </c>
      <c r="C43" s="16">
        <v>987261.24</v>
      </c>
      <c r="D43" s="16">
        <v>865876.62</v>
      </c>
      <c r="E43" s="16">
        <v>733779.5</v>
      </c>
      <c r="F43" s="18">
        <f t="shared" si="0"/>
        <v>74.324755218790926</v>
      </c>
      <c r="G43" s="18">
        <f t="shared" si="1"/>
        <v>84.744117470223415</v>
      </c>
    </row>
    <row r="44" spans="1:7" x14ac:dyDescent="0.25">
      <c r="A44" s="4" t="s">
        <v>83</v>
      </c>
      <c r="B44" s="1" t="s">
        <v>84</v>
      </c>
      <c r="C44" s="16">
        <v>2100000</v>
      </c>
      <c r="D44" s="16">
        <v>4350000</v>
      </c>
      <c r="E44" s="16">
        <v>4350000</v>
      </c>
      <c r="F44" s="18">
        <f t="shared" si="0"/>
        <v>207.14285714285717</v>
      </c>
      <c r="G44" s="18">
        <f t="shared" si="1"/>
        <v>100</v>
      </c>
    </row>
    <row r="45" spans="1:7" x14ac:dyDescent="0.25">
      <c r="A45" s="4" t="s">
        <v>32</v>
      </c>
      <c r="B45" s="1" t="s">
        <v>66</v>
      </c>
      <c r="C45" s="16">
        <v>23037565.719999999</v>
      </c>
      <c r="D45" s="16">
        <v>33098372.09</v>
      </c>
      <c r="E45" s="16">
        <v>16744020.25</v>
      </c>
      <c r="F45" s="18">
        <f t="shared" si="0"/>
        <v>72.681378117409892</v>
      </c>
      <c r="G45" s="18">
        <f t="shared" si="1"/>
        <v>50.588651926657334</v>
      </c>
    </row>
    <row r="46" spans="1:7" x14ac:dyDescent="0.25">
      <c r="A46" s="4" t="s">
        <v>33</v>
      </c>
      <c r="B46" s="1" t="s">
        <v>67</v>
      </c>
      <c r="C46" s="16">
        <v>2643333.33</v>
      </c>
      <c r="D46" s="16">
        <v>4290000</v>
      </c>
      <c r="E46" s="16">
        <v>2442500</v>
      </c>
      <c r="F46" s="18">
        <f t="shared" si="0"/>
        <v>92.402269977808658</v>
      </c>
      <c r="G46" s="18">
        <f t="shared" si="1"/>
        <v>56.934731934731929</v>
      </c>
    </row>
    <row r="47" spans="1:7" x14ac:dyDescent="0.25">
      <c r="A47" s="3" t="s">
        <v>34</v>
      </c>
      <c r="B47" s="2" t="s">
        <v>68</v>
      </c>
      <c r="C47" s="5">
        <f>C48+C49</f>
        <v>83870874.019999996</v>
      </c>
      <c r="D47" s="5">
        <f>D48+D49</f>
        <v>498701528.75999999</v>
      </c>
      <c r="E47" s="5">
        <f>E48+E49</f>
        <v>36385882.280000001</v>
      </c>
      <c r="F47" s="17">
        <f t="shared" si="0"/>
        <v>43.38321581258753</v>
      </c>
      <c r="G47" s="17">
        <f t="shared" si="1"/>
        <v>7.2961240705381316</v>
      </c>
    </row>
    <row r="48" spans="1:7" x14ac:dyDescent="0.25">
      <c r="A48" s="4" t="s">
        <v>35</v>
      </c>
      <c r="B48" s="1" t="s">
        <v>69</v>
      </c>
      <c r="C48" s="16">
        <v>81920874.019999996</v>
      </c>
      <c r="D48" s="16">
        <v>493292001</v>
      </c>
      <c r="E48" s="16">
        <v>33685882.280000001</v>
      </c>
      <c r="F48" s="18">
        <f t="shared" si="0"/>
        <v>41.120023050261892</v>
      </c>
      <c r="G48" s="18">
        <f t="shared" si="1"/>
        <v>6.8287915092302507</v>
      </c>
    </row>
    <row r="49" spans="1:7" x14ac:dyDescent="0.25">
      <c r="A49" s="4" t="s">
        <v>90</v>
      </c>
      <c r="B49" s="1" t="s">
        <v>91</v>
      </c>
      <c r="C49" s="16">
        <v>1950000</v>
      </c>
      <c r="D49" s="16">
        <v>5409527.7599999998</v>
      </c>
      <c r="E49" s="16">
        <v>2700000</v>
      </c>
      <c r="F49" s="18">
        <v>0</v>
      </c>
      <c r="G49" s="18">
        <f t="shared" si="1"/>
        <v>49.911935381213389</v>
      </c>
    </row>
    <row r="50" spans="1:7" x14ac:dyDescent="0.25">
      <c r="A50" s="3" t="s">
        <v>36</v>
      </c>
      <c r="B50" s="2" t="s">
        <v>70</v>
      </c>
      <c r="C50" s="5">
        <f t="shared" ref="C50:E50" si="14">C51</f>
        <v>1662375.09</v>
      </c>
      <c r="D50" s="5">
        <f>D51</f>
        <v>2471978.0099999998</v>
      </c>
      <c r="E50" s="5">
        <f t="shared" si="14"/>
        <v>1235988.02</v>
      </c>
      <c r="F50" s="17">
        <f t="shared" si="0"/>
        <v>74.350730315623295</v>
      </c>
      <c r="G50" s="17">
        <f t="shared" si="1"/>
        <v>49.999960153367226</v>
      </c>
    </row>
    <row r="51" spans="1:7" x14ac:dyDescent="0.25">
      <c r="A51" s="4" t="s">
        <v>37</v>
      </c>
      <c r="B51" s="1" t="s">
        <v>71</v>
      </c>
      <c r="C51" s="16">
        <v>1662375.09</v>
      </c>
      <c r="D51" s="16">
        <v>2471978.0099999998</v>
      </c>
      <c r="E51" s="16">
        <v>1235988.02</v>
      </c>
      <c r="F51" s="18">
        <f t="shared" si="0"/>
        <v>74.350730315623295</v>
      </c>
      <c r="G51" s="18">
        <f t="shared" si="1"/>
        <v>49.999960153367226</v>
      </c>
    </row>
    <row r="52" spans="1:7" ht="30" x14ac:dyDescent="0.25">
      <c r="A52" s="3" t="s">
        <v>77</v>
      </c>
      <c r="B52" s="2" t="s">
        <v>78</v>
      </c>
      <c r="C52" s="5">
        <f t="shared" ref="C52:E52" si="15">C53</f>
        <v>45068.29</v>
      </c>
      <c r="D52" s="5">
        <f>D53</f>
        <v>95398.89</v>
      </c>
      <c r="E52" s="5">
        <f t="shared" si="15"/>
        <v>39964.379999999997</v>
      </c>
      <c r="F52" s="17">
        <f t="shared" si="0"/>
        <v>88.675163845799332</v>
      </c>
      <c r="G52" s="17">
        <f t="shared" si="1"/>
        <v>41.891871068940105</v>
      </c>
    </row>
    <row r="53" spans="1:7" ht="28.5" x14ac:dyDescent="0.25">
      <c r="A53" s="4" t="s">
        <v>79</v>
      </c>
      <c r="B53" s="1" t="s">
        <v>80</v>
      </c>
      <c r="C53" s="16">
        <v>45068.29</v>
      </c>
      <c r="D53" s="16">
        <v>95398.89</v>
      </c>
      <c r="E53" s="16">
        <v>39964.379999999997</v>
      </c>
      <c r="F53" s="18">
        <f t="shared" si="0"/>
        <v>88.675163845799332</v>
      </c>
      <c r="G53" s="18">
        <f t="shared" si="1"/>
        <v>41.891871068940105</v>
      </c>
    </row>
  </sheetData>
  <mergeCells count="8">
    <mergeCell ref="A1:G1"/>
    <mergeCell ref="A3:A4"/>
    <mergeCell ref="B3:B4"/>
    <mergeCell ref="D3:D4"/>
    <mergeCell ref="E3:E4"/>
    <mergeCell ref="G3:G4"/>
    <mergeCell ref="F3:F4"/>
    <mergeCell ref="C3:C4"/>
  </mergeCells>
  <pageMargins left="0.59055118110236227" right="0.59055118110236227" top="0.55118110236220474" bottom="0.35433070866141736" header="0.31496062992125984" footer="0.31496062992125984"/>
  <pageSetup paperSize="9" scale="75" fitToHeight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01.04.2025</vt:lpstr>
      <vt:lpstr>'01.04.2025'!Область_печати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2025-07-06T23:22:28Z</dcterms:modified>
</cp:coreProperties>
</file>